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070" yWindow="65371" windowWidth="12120" windowHeight="8130" tabRatio="610" activeTab="1"/>
  </bookViews>
  <sheets>
    <sheet name="第100章" sheetId="1" r:id="rId1"/>
    <sheet name="第600章" sheetId="2" r:id="rId2"/>
    <sheet name="汇总表" sheetId="3" r:id="rId3"/>
  </sheets>
  <definedNames>
    <definedName name="_xlnm.Print_Titles" localSheetId="1">'第600章'!$1:$4</definedName>
  </definedNames>
  <calcPr fullCalcOnLoad="1"/>
</workbook>
</file>

<file path=xl/sharedStrings.xml><?xml version="1.0" encoding="utf-8"?>
<sst xmlns="http://schemas.openxmlformats.org/spreadsheetml/2006/main" count="129" uniqueCount="92">
  <si>
    <t>工程量清单</t>
  </si>
  <si>
    <t>单位</t>
  </si>
  <si>
    <t>数量</t>
  </si>
  <si>
    <t>单价</t>
  </si>
  <si>
    <t>合价</t>
  </si>
  <si>
    <t>货币单位：人民币元</t>
  </si>
  <si>
    <t xml:space="preserve">  货币单位：人民币元</t>
  </si>
  <si>
    <t>工程量清单汇总表</t>
  </si>
  <si>
    <t>序号</t>
  </si>
  <si>
    <t>章次</t>
  </si>
  <si>
    <t>科   目   名   称</t>
  </si>
  <si>
    <t>总则</t>
  </si>
  <si>
    <t>路基</t>
  </si>
  <si>
    <t>路面</t>
  </si>
  <si>
    <t>桥梁、涵洞</t>
  </si>
  <si>
    <t>隧道</t>
  </si>
  <si>
    <t>安全设施及预埋管线</t>
  </si>
  <si>
    <t>绿化及环境保护</t>
  </si>
  <si>
    <t>工程名称：</t>
  </si>
  <si>
    <t>元</t>
  </si>
  <si>
    <t>清单  第100章 合计   人民币</t>
  </si>
  <si>
    <t>第100章至第700章清单合计</t>
  </si>
  <si>
    <t>已包含在清单合计中材料、工程设备、专业工程暂估价合计</t>
  </si>
  <si>
    <t>子目号</t>
  </si>
  <si>
    <t>子目名称</t>
  </si>
  <si>
    <t>102-1</t>
  </si>
  <si>
    <t>总额</t>
  </si>
  <si>
    <t>安全生产费</t>
  </si>
  <si>
    <t>104-1</t>
  </si>
  <si>
    <t>承包人驻地建设</t>
  </si>
  <si>
    <t>102-2</t>
  </si>
  <si>
    <t>施工环保费</t>
  </si>
  <si>
    <t>102-3</t>
  </si>
  <si>
    <t>工程名称：</t>
  </si>
  <si>
    <t>竣工文件</t>
  </si>
  <si>
    <t>-a</t>
  </si>
  <si>
    <t>-b</t>
  </si>
  <si>
    <t>-c</t>
  </si>
  <si>
    <t>-d</t>
  </si>
  <si>
    <t>工程管理</t>
  </si>
  <si>
    <t>承包人驻地建设</t>
  </si>
  <si>
    <r>
      <t>已包含在清单合计中的安全生产费(投标控制价上限1.5%</t>
    </r>
    <r>
      <rPr>
        <sz val="10.5"/>
        <rFont val="宋体"/>
        <family val="0"/>
      </rPr>
      <t>)</t>
    </r>
  </si>
  <si>
    <t>清单合计减去材料、工程设备、专业工程暂估价、安全生产费合计(8-9-10=11)（评标价）</t>
  </si>
  <si>
    <r>
      <t>清单  第</t>
    </r>
    <r>
      <rPr>
        <sz val="12"/>
        <rFont val="宋体"/>
        <family val="0"/>
      </rPr>
      <t>6</t>
    </r>
    <r>
      <rPr>
        <sz val="12"/>
        <rFont val="宋体"/>
        <family val="0"/>
      </rPr>
      <t>00章 合计   人民币</t>
    </r>
  </si>
  <si>
    <t>道路交通标志</t>
  </si>
  <si>
    <t>604-1</t>
  </si>
  <si>
    <t>单柱式交通标志</t>
  </si>
  <si>
    <t>-a</t>
  </si>
  <si>
    <t>附着式交通标志</t>
  </si>
  <si>
    <t>金额</t>
  </si>
  <si>
    <t>货币单位：人民币元</t>
  </si>
  <si>
    <r>
      <t>投标价（8+12=13</t>
    </r>
    <r>
      <rPr>
        <sz val="10.5"/>
        <rFont val="宋体"/>
        <family val="0"/>
      </rPr>
      <t>）</t>
    </r>
  </si>
  <si>
    <r>
      <t>清单     第6</t>
    </r>
    <r>
      <rPr>
        <b/>
        <sz val="16"/>
        <rFont val="宋体"/>
        <family val="0"/>
      </rPr>
      <t xml:space="preserve">00章  </t>
    </r>
    <r>
      <rPr>
        <b/>
        <sz val="16"/>
        <rFont val="宋体"/>
        <family val="0"/>
      </rPr>
      <t>安全设施及预埋管线</t>
    </r>
  </si>
  <si>
    <t>清单     第100章   总则</t>
  </si>
  <si>
    <t>套</t>
  </si>
  <si>
    <r>
      <t>6</t>
    </r>
    <r>
      <rPr>
        <sz val="11"/>
        <color indexed="8"/>
        <rFont val="宋体"/>
        <family val="0"/>
      </rPr>
      <t>04-5</t>
    </r>
  </si>
  <si>
    <t>单悬臂式交通标志</t>
  </si>
  <si>
    <r>
      <t>6</t>
    </r>
    <r>
      <rPr>
        <sz val="11"/>
        <color indexed="8"/>
        <rFont val="宋体"/>
        <family val="0"/>
      </rPr>
      <t>04-7</t>
    </r>
  </si>
  <si>
    <t>-e</t>
  </si>
  <si>
    <t>2019年房山区道路交通工程小修工程</t>
  </si>
  <si>
    <t>双柱式交通标志</t>
  </si>
  <si>
    <r>
      <t>604-</t>
    </r>
    <r>
      <rPr>
        <sz val="11"/>
        <color indexed="8"/>
        <rFont val="宋体"/>
        <family val="0"/>
      </rPr>
      <t>2</t>
    </r>
  </si>
  <si>
    <t>面</t>
  </si>
  <si>
    <t>个</t>
  </si>
  <si>
    <t>604-12</t>
  </si>
  <si>
    <t>m2</t>
  </si>
  <si>
    <t>套</t>
  </si>
  <si>
    <t>道路交通标线</t>
  </si>
  <si>
    <t/>
  </si>
  <si>
    <t>605-1</t>
  </si>
  <si>
    <t>热熔标线</t>
  </si>
  <si>
    <t>605-9</t>
  </si>
  <si>
    <t>铣刨标线</t>
  </si>
  <si>
    <t>605-10</t>
  </si>
  <si>
    <t>薄层铺装</t>
  </si>
  <si>
    <t>防眩设施</t>
  </si>
  <si>
    <t>606-1</t>
  </si>
  <si>
    <t>防眩板</t>
  </si>
  <si>
    <t>太阳能黄闪灯</t>
  </si>
  <si>
    <t>热熔型涂料路面标线</t>
  </si>
  <si>
    <t>800×800（矩形，玻璃钢）</t>
  </si>
  <si>
    <t>D=800（圆形，玻璃钢）</t>
  </si>
  <si>
    <r>
      <t>D=800+400×800（圆形</t>
    </r>
    <r>
      <rPr>
        <sz val="11"/>
        <color indexed="8"/>
        <rFont val="宋体"/>
        <family val="0"/>
      </rPr>
      <t>+矩形，</t>
    </r>
    <r>
      <rPr>
        <sz val="11"/>
        <color indexed="8"/>
        <rFont val="宋体"/>
        <family val="0"/>
      </rPr>
      <t>玻璃钢）</t>
    </r>
  </si>
  <si>
    <t>1000×2000（矩形，铝合金）</t>
  </si>
  <si>
    <t>A=900（三角形，铝合金）</t>
  </si>
  <si>
    <t>D=1000（圆形，铝合金）</t>
  </si>
  <si>
    <t>A=900（三角形，铝合金）</t>
  </si>
  <si>
    <t>A=1100（三角形，铝合金）</t>
  </si>
  <si>
    <t>更换矩形牌面（铝合金）</t>
  </si>
  <si>
    <r>
      <t>280</t>
    </r>
    <r>
      <rPr>
        <sz val="11"/>
        <color indexed="8"/>
        <rFont val="宋体"/>
        <family val="0"/>
      </rPr>
      <t>mm</t>
    </r>
    <r>
      <rPr>
        <sz val="11"/>
        <color indexed="8"/>
        <rFont val="宋体"/>
        <family val="0"/>
      </rPr>
      <t>×900</t>
    </r>
    <r>
      <rPr>
        <sz val="11"/>
        <color indexed="8"/>
        <rFont val="宋体"/>
        <family val="0"/>
      </rPr>
      <t>mm（叶状，玻璃钢）</t>
    </r>
  </si>
  <si>
    <t>D=800（圆形，玻璃钢）</t>
  </si>
  <si>
    <t>按上项（11）金额的3%作为不可预见因素的暂定金额</t>
  </si>
</sst>
</file>

<file path=xl/styles.xml><?xml version="1.0" encoding="utf-8"?>
<styleSheet xmlns="http://schemas.openxmlformats.org/spreadsheetml/2006/main">
  <numFmts count="4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_ "/>
    <numFmt numFmtId="185" formatCode="0_ 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.0_ "/>
    <numFmt numFmtId="191" formatCode="0_);[Red]\(0\)"/>
    <numFmt numFmtId="192" formatCode="#0.000"/>
    <numFmt numFmtId="193" formatCode="#0.00"/>
    <numFmt numFmtId="194" formatCode="#0.0"/>
    <numFmt numFmtId="195" formatCode="0.0000_ "/>
    <numFmt numFmtId="196" formatCode="0.000_ "/>
    <numFmt numFmtId="197" formatCode="0.00000_ "/>
    <numFmt numFmtId="198" formatCode="0.00_);[Red]\(0.00\)"/>
    <numFmt numFmtId="199" formatCode="_(&quot;$&quot;* #,##0_);_(&quot;$&quot;* \(#,##0\);_(&quot;$&quot;* &quot;-&quot;_);_(@_)"/>
    <numFmt numFmtId="200" formatCode="_(* #,##0_);_(* \(#,##0\);_(* &quot;-&quot;_);_(@_)"/>
    <numFmt numFmtId="201" formatCode="_(&quot;$&quot;* #,##0.00_);_(&quot;$&quot;* \(#,##0.00\);_(&quot;$&quot;* &quot;-&quot;??_);_(@_)"/>
    <numFmt numFmtId="202" formatCode="_(* #,##0.00_);_(* \(#,##0.00\);_(* &quot;-&quot;??_);_(@_)"/>
    <numFmt numFmtId="203" formatCode="0.000"/>
    <numFmt numFmtId="204" formatCode="0.0000"/>
    <numFmt numFmtId="205" formatCode="#0"/>
    <numFmt numFmtId="206" formatCode="0.0"/>
    <numFmt numFmtId="207" formatCode="0.000000_ "/>
    <numFmt numFmtId="208" formatCode="0.00;[Red]0.00"/>
    <numFmt numFmtId="209" formatCode="0.000;[Red]0.000"/>
    <numFmt numFmtId="210" formatCode="0.0000;[Red]0.0000"/>
    <numFmt numFmtId="211" formatCode="0_ ;[Red]\-0\ "/>
  </numFmts>
  <fonts count="53"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b/>
      <sz val="16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.5"/>
      <name val="宋体"/>
      <family val="0"/>
    </font>
    <font>
      <b/>
      <sz val="10.5"/>
      <name val="宋体"/>
      <family val="0"/>
    </font>
    <font>
      <sz val="10"/>
      <name val="Arial"/>
      <family val="2"/>
    </font>
    <font>
      <sz val="11"/>
      <name val="宋体"/>
      <family val="0"/>
    </font>
    <font>
      <sz val="16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11"/>
      <color indexed="8"/>
      <name val="Arial Narrow"/>
      <family val="2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indexed="8"/>
      <name val="Calibri"/>
      <family val="0"/>
    </font>
    <font>
      <sz val="12"/>
      <name val="Calibri"/>
      <family val="0"/>
    </font>
    <font>
      <sz val="11"/>
      <name val="Calibri"/>
      <family val="0"/>
    </font>
    <font>
      <u val="single"/>
      <sz val="12"/>
      <name val="Calibri"/>
      <family val="0"/>
    </font>
    <font>
      <u val="single"/>
      <sz val="12"/>
      <name val="Cambria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 style="thin">
        <color indexed="8"/>
      </bottom>
    </border>
  </borders>
  <cellStyleXfs count="11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19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8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8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8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8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2" fillId="0" borderId="0">
      <alignment/>
      <protection/>
    </xf>
    <xf numFmtId="0" fontId="8" fillId="0" borderId="0">
      <alignment/>
      <protection/>
    </xf>
    <xf numFmtId="0" fontId="4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22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23" borderId="0" applyNumberFormat="0" applyBorder="0" applyAlignment="0" applyProtection="0"/>
    <xf numFmtId="0" fontId="46" fillId="21" borderId="8" applyNumberFormat="0" applyAlignment="0" applyProtection="0"/>
    <xf numFmtId="0" fontId="47" fillId="24" borderId="5" applyNumberFormat="0" applyAlignment="0" applyProtection="0"/>
    <xf numFmtId="0" fontId="5" fillId="0" borderId="0" applyNumberFormat="0" applyFill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0" fillId="31" borderId="9" applyNumberFormat="0" applyFont="0" applyAlignment="0" applyProtection="0"/>
  </cellStyleXfs>
  <cellXfs count="76">
    <xf numFmtId="0" fontId="0" fillId="0" borderId="0" xfId="0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horizontal="center" vertical="center" shrinkToFit="1"/>
    </xf>
    <xf numFmtId="0" fontId="7" fillId="0" borderId="10" xfId="0" applyFont="1" applyBorder="1" applyAlignment="1">
      <alignment horizontal="center" vertical="center"/>
    </xf>
    <xf numFmtId="184" fontId="9" fillId="0" borderId="10" xfId="0" applyNumberFormat="1" applyFont="1" applyFill="1" applyBorder="1" applyAlignment="1" applyProtection="1">
      <alignment horizontal="center" vertical="center" shrinkToFit="1"/>
      <protection/>
    </xf>
    <xf numFmtId="0" fontId="0" fillId="0" borderId="0" xfId="0" applyFill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 horizontal="left" vertical="center"/>
    </xf>
    <xf numFmtId="0" fontId="0" fillId="0" borderId="0" xfId="0" applyNumberFormat="1" applyFont="1" applyFill="1" applyAlignment="1">
      <alignment horizontal="center" vertical="center" shrinkToFit="1"/>
    </xf>
    <xf numFmtId="0" fontId="0" fillId="0" borderId="0" xfId="0" applyFill="1" applyAlignment="1">
      <alignment vertical="center" shrinkToFit="1"/>
    </xf>
    <xf numFmtId="0" fontId="48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49" fillId="0" borderId="0" xfId="0" applyFont="1" applyFill="1" applyAlignment="1">
      <alignment vertical="center"/>
    </xf>
    <xf numFmtId="185" fontId="50" fillId="0" borderId="10" xfId="0" applyNumberFormat="1" applyFont="1" applyFill="1" applyBorder="1" applyAlignment="1" applyProtection="1">
      <alignment horizontal="center" vertical="center" shrinkToFit="1"/>
      <protection hidden="1"/>
    </xf>
    <xf numFmtId="0" fontId="49" fillId="0" borderId="0" xfId="0" applyFont="1" applyFill="1" applyAlignment="1">
      <alignment vertical="center"/>
    </xf>
    <xf numFmtId="184" fontId="48" fillId="0" borderId="10" xfId="0" applyNumberFormat="1" applyFont="1" applyFill="1" applyBorder="1" applyAlignment="1">
      <alignment horizontal="center" vertical="center" shrinkToFit="1"/>
    </xf>
    <xf numFmtId="0" fontId="0" fillId="0" borderId="0" xfId="0" applyBorder="1" applyAlignment="1">
      <alignment vertical="center"/>
    </xf>
    <xf numFmtId="0" fontId="11" fillId="32" borderId="10" xfId="0" applyFont="1" applyFill="1" applyBorder="1" applyAlignment="1">
      <alignment horizontal="center" vertical="center" wrapText="1"/>
    </xf>
    <xf numFmtId="0" fontId="11" fillId="32" borderId="10" xfId="0" applyFont="1" applyFill="1" applyBorder="1" applyAlignment="1">
      <alignment horizontal="left" vertical="center" wrapText="1"/>
    </xf>
    <xf numFmtId="184" fontId="11" fillId="32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left" vertical="center" shrinkToFit="1"/>
    </xf>
    <xf numFmtId="0" fontId="11" fillId="32" borderId="10" xfId="0" applyFont="1" applyFill="1" applyBorder="1" applyAlignment="1">
      <alignment horizontal="center" vertical="center" wrapText="1"/>
    </xf>
    <xf numFmtId="0" fontId="11" fillId="32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left" vertical="center"/>
    </xf>
    <xf numFmtId="0" fontId="11" fillId="32" borderId="10" xfId="0" applyFont="1" applyFill="1" applyBorder="1" applyAlignment="1">
      <alignment horizontal="center" vertical="center" wrapText="1"/>
    </xf>
    <xf numFmtId="0" fontId="11" fillId="32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 wrapText="1"/>
    </xf>
    <xf numFmtId="185" fontId="6" fillId="0" borderId="10" xfId="0" applyNumberFormat="1" applyFont="1" applyBorder="1" applyAlignment="1">
      <alignment horizontal="center" vertical="center"/>
    </xf>
    <xf numFmtId="185" fontId="11" fillId="32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0" fontId="11" fillId="32" borderId="10" xfId="0" applyFont="1" applyFill="1" applyBorder="1" applyAlignment="1" quotePrefix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11" fillId="32" borderId="10" xfId="0" applyFont="1" applyFill="1" applyBorder="1" applyAlignment="1" quotePrefix="1">
      <alignment horizontal="center" vertical="center" wrapText="1"/>
    </xf>
    <xf numFmtId="0" fontId="11" fillId="0" borderId="10" xfId="0" applyFont="1" applyFill="1" applyBorder="1" applyAlignment="1" quotePrefix="1">
      <alignment horizontal="center" vertical="center" wrapText="1"/>
    </xf>
    <xf numFmtId="0" fontId="9" fillId="0" borderId="10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vertical="center"/>
    </xf>
    <xf numFmtId="0" fontId="11" fillId="32" borderId="10" xfId="0" applyFont="1" applyFill="1" applyBorder="1" applyAlignment="1" applyProtection="1">
      <alignment horizontal="center" vertical="center" wrapText="1"/>
      <protection/>
    </xf>
    <xf numFmtId="0" fontId="11" fillId="32" borderId="10" xfId="0" applyFont="1" applyFill="1" applyBorder="1" applyAlignment="1">
      <alignment horizontal="left" vertical="center" wrapText="1"/>
    </xf>
    <xf numFmtId="0" fontId="11" fillId="32" borderId="12" xfId="0" applyFont="1" applyFill="1" applyBorder="1" applyAlignment="1" applyProtection="1">
      <alignment horizontal="left" vertical="center" wrapText="1"/>
      <protection/>
    </xf>
    <xf numFmtId="0" fontId="11" fillId="32" borderId="12" xfId="0" applyFont="1" applyFill="1" applyBorder="1" applyAlignment="1" applyProtection="1">
      <alignment horizontal="center" vertical="center" wrapText="1"/>
      <protection/>
    </xf>
    <xf numFmtId="0" fontId="11" fillId="32" borderId="13" xfId="0" applyFont="1" applyFill="1" applyBorder="1" applyAlignment="1" applyProtection="1">
      <alignment horizontal="center" vertical="center" wrapText="1"/>
      <protection/>
    </xf>
    <xf numFmtId="192" fontId="13" fillId="32" borderId="12" xfId="0" applyNumberFormat="1" applyFont="1" applyFill="1" applyBorder="1" applyAlignment="1" applyProtection="1">
      <alignment horizontal="right" vertical="center" wrapText="1"/>
      <protection/>
    </xf>
    <xf numFmtId="0" fontId="11" fillId="32" borderId="10" xfId="0" applyNumberFormat="1" applyFont="1" applyFill="1" applyBorder="1" applyAlignment="1">
      <alignment horizontal="center" vertical="center" wrapText="1"/>
    </xf>
    <xf numFmtId="2" fontId="11" fillId="32" borderId="10" xfId="0" applyNumberFormat="1" applyFont="1" applyFill="1" applyBorder="1" applyAlignment="1">
      <alignment horizontal="center" vertical="center" wrapText="1"/>
    </xf>
    <xf numFmtId="0" fontId="11" fillId="32" borderId="12" xfId="0" applyFont="1" applyFill="1" applyBorder="1" applyAlignment="1" applyProtection="1">
      <alignment horizontal="left" vertical="center" wrapText="1"/>
      <protection/>
    </xf>
    <xf numFmtId="0" fontId="11" fillId="32" borderId="12" xfId="0" applyFont="1" applyFill="1" applyBorder="1" applyAlignment="1" applyProtection="1">
      <alignment horizontal="left" vertical="center" wrapText="1"/>
      <protection/>
    </xf>
    <xf numFmtId="0" fontId="3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right" vertical="center"/>
    </xf>
    <xf numFmtId="185" fontId="51" fillId="0" borderId="10" xfId="0" applyNumberFormat="1" applyFont="1" applyFill="1" applyBorder="1" applyAlignment="1" applyProtection="1">
      <alignment horizontal="center" vertical="center"/>
      <protection hidden="1"/>
    </xf>
    <xf numFmtId="0" fontId="0" fillId="0" borderId="11" xfId="0" applyFill="1" applyBorder="1" applyAlignment="1">
      <alignment horizontal="right" vertical="center"/>
    </xf>
    <xf numFmtId="0" fontId="0" fillId="0" borderId="0" xfId="0" applyFont="1" applyFill="1" applyBorder="1" applyAlignment="1" applyProtection="1">
      <alignment horizontal="left" vertical="center" wrapText="1"/>
      <protection hidden="1"/>
    </xf>
    <xf numFmtId="0" fontId="0" fillId="0" borderId="0" xfId="0" applyFill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right" vertical="center"/>
    </xf>
    <xf numFmtId="185" fontId="52" fillId="0" borderId="10" xfId="0" applyNumberFormat="1" applyFont="1" applyFill="1" applyBorder="1" applyAlignment="1" applyProtection="1">
      <alignment horizontal="center" vertical="center" shrinkToFit="1"/>
      <protection hidden="1"/>
    </xf>
    <xf numFmtId="0" fontId="3" fillId="0" borderId="0" xfId="0" applyFont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211" fontId="50" fillId="0" borderId="10" xfId="0" applyNumberFormat="1" applyFont="1" applyFill="1" applyBorder="1" applyAlignment="1" applyProtection="1">
      <alignment horizontal="center" vertical="center" shrinkToFit="1"/>
      <protection hidden="1"/>
    </xf>
    <xf numFmtId="0" fontId="6" fillId="0" borderId="10" xfId="0" applyFont="1" applyFill="1" applyBorder="1" applyAlignment="1">
      <alignment horizontal="center" vertical="center" wrapText="1"/>
    </xf>
    <xf numFmtId="0" fontId="11" fillId="32" borderId="13" xfId="0" applyNumberFormat="1" applyFont="1" applyFill="1" applyBorder="1" applyAlignment="1" applyProtection="1">
      <alignment horizontal="center" vertical="center" wrapText="1"/>
      <protection/>
    </xf>
  </cellXfs>
  <cellStyles count="9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1" xfId="41"/>
    <cellStyle name="常规 13" xfId="42"/>
    <cellStyle name="常规 14" xfId="43"/>
    <cellStyle name="常规 15" xfId="44"/>
    <cellStyle name="常规 16" xfId="45"/>
    <cellStyle name="常规 17" xfId="46"/>
    <cellStyle name="常规 18" xfId="47"/>
    <cellStyle name="常规 19" xfId="48"/>
    <cellStyle name="常规 2" xfId="49"/>
    <cellStyle name="常规 20" xfId="50"/>
    <cellStyle name="常规 21" xfId="51"/>
    <cellStyle name="常规 22" xfId="52"/>
    <cellStyle name="常规 23" xfId="53"/>
    <cellStyle name="常规 24" xfId="54"/>
    <cellStyle name="常规 25" xfId="55"/>
    <cellStyle name="常规 26" xfId="56"/>
    <cellStyle name="常规 27" xfId="57"/>
    <cellStyle name="常规 28" xfId="58"/>
    <cellStyle name="常规 29" xfId="59"/>
    <cellStyle name="常规 3" xfId="60"/>
    <cellStyle name="常规 30" xfId="61"/>
    <cellStyle name="常规 31" xfId="62"/>
    <cellStyle name="常规 32" xfId="63"/>
    <cellStyle name="常规 33" xfId="64"/>
    <cellStyle name="常规 34" xfId="65"/>
    <cellStyle name="常规 35" xfId="66"/>
    <cellStyle name="常规 36" xfId="67"/>
    <cellStyle name="常规 37" xfId="68"/>
    <cellStyle name="常规 39" xfId="69"/>
    <cellStyle name="常规 4" xfId="70"/>
    <cellStyle name="常规 40" xfId="71"/>
    <cellStyle name="常规 41" xfId="72"/>
    <cellStyle name="常规 42" xfId="73"/>
    <cellStyle name="常规 43" xfId="74"/>
    <cellStyle name="常规 44" xfId="75"/>
    <cellStyle name="常规 45" xfId="76"/>
    <cellStyle name="常规 46" xfId="77"/>
    <cellStyle name="常规 47" xfId="78"/>
    <cellStyle name="常规 48" xfId="79"/>
    <cellStyle name="常规 49" xfId="80"/>
    <cellStyle name="常规 5" xfId="81"/>
    <cellStyle name="常规 50" xfId="82"/>
    <cellStyle name="常规 51" xfId="83"/>
    <cellStyle name="常规 6" xfId="84"/>
    <cellStyle name="常规 7" xfId="85"/>
    <cellStyle name="常规 8" xfId="86"/>
    <cellStyle name="常规 9" xfId="87"/>
    <cellStyle name="Hyperlink" xfId="88"/>
    <cellStyle name="好" xfId="89"/>
    <cellStyle name="汇总" xfId="90"/>
    <cellStyle name="Currency" xfId="91"/>
    <cellStyle name="Currency [0]" xfId="92"/>
    <cellStyle name="计算" xfId="93"/>
    <cellStyle name="检查单元格" xfId="94"/>
    <cellStyle name="解释性文本" xfId="95"/>
    <cellStyle name="警告文本" xfId="96"/>
    <cellStyle name="链接单元格" xfId="97"/>
    <cellStyle name="Comma" xfId="98"/>
    <cellStyle name="Comma [0]" xfId="99"/>
    <cellStyle name="适中" xfId="100"/>
    <cellStyle name="输出" xfId="101"/>
    <cellStyle name="输入" xfId="102"/>
    <cellStyle name="Followed Hyperlink" xfId="103"/>
    <cellStyle name="着色 1" xfId="104"/>
    <cellStyle name="着色 2" xfId="105"/>
    <cellStyle name="着色 3" xfId="106"/>
    <cellStyle name="着色 4" xfId="107"/>
    <cellStyle name="着色 5" xfId="108"/>
    <cellStyle name="着色 6" xfId="109"/>
    <cellStyle name="注释" xfId="11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3"/>
  <sheetViews>
    <sheetView workbookViewId="0" topLeftCell="A1">
      <selection activeCell="H9" sqref="H9"/>
    </sheetView>
  </sheetViews>
  <sheetFormatPr defaultColWidth="9.00390625" defaultRowHeight="14.25"/>
  <cols>
    <col min="1" max="1" width="9.50390625" style="2" customWidth="1"/>
    <col min="2" max="2" width="28.25390625" style="2" customWidth="1"/>
    <col min="3" max="3" width="10.25390625" style="2" customWidth="1"/>
    <col min="4" max="4" width="11.25390625" style="2" customWidth="1"/>
    <col min="5" max="5" width="10.625" style="2" customWidth="1"/>
    <col min="6" max="6" width="11.75390625" style="2" customWidth="1"/>
    <col min="7" max="16384" width="9.00390625" style="2" customWidth="1"/>
  </cols>
  <sheetData>
    <row r="1" spans="1:6" ht="39.75" customHeight="1">
      <c r="A1" s="54" t="s">
        <v>0</v>
      </c>
      <c r="B1" s="54"/>
      <c r="C1" s="54"/>
      <c r="D1" s="54"/>
      <c r="E1" s="54"/>
      <c r="F1" s="54"/>
    </row>
    <row r="2" spans="1:6" ht="33" customHeight="1">
      <c r="A2" s="2" t="s">
        <v>18</v>
      </c>
      <c r="B2" s="55" t="s">
        <v>59</v>
      </c>
      <c r="C2" s="56"/>
      <c r="D2" s="56"/>
      <c r="E2" s="61" t="s">
        <v>5</v>
      </c>
      <c r="F2" s="61"/>
    </row>
    <row r="3" spans="1:6" s="16" customFormat="1" ht="30.75" customHeight="1">
      <c r="A3" s="57" t="s">
        <v>53</v>
      </c>
      <c r="B3" s="58"/>
      <c r="C3" s="58"/>
      <c r="D3" s="58"/>
      <c r="E3" s="58"/>
      <c r="F3" s="58"/>
    </row>
    <row r="4" spans="1:6" ht="33" customHeight="1">
      <c r="A4" s="4" t="s">
        <v>23</v>
      </c>
      <c r="B4" s="4" t="s">
        <v>24</v>
      </c>
      <c r="C4" s="4" t="s">
        <v>1</v>
      </c>
      <c r="D4" s="4" t="s">
        <v>2</v>
      </c>
      <c r="E4" s="4" t="s">
        <v>3</v>
      </c>
      <c r="F4" s="4" t="s">
        <v>4</v>
      </c>
    </row>
    <row r="5" spans="1:6" ht="33" customHeight="1">
      <c r="A5" s="28">
        <v>102</v>
      </c>
      <c r="B5" s="29" t="s">
        <v>39</v>
      </c>
      <c r="C5" s="4"/>
      <c r="D5" s="4"/>
      <c r="E5" s="4"/>
      <c r="F5" s="4"/>
    </row>
    <row r="6" spans="1:6" s="17" customFormat="1" ht="34.5" customHeight="1">
      <c r="A6" s="22" t="s">
        <v>25</v>
      </c>
      <c r="B6" s="23" t="s">
        <v>34</v>
      </c>
      <c r="C6" s="22" t="s">
        <v>26</v>
      </c>
      <c r="D6" s="14">
        <v>1</v>
      </c>
      <c r="E6" s="20"/>
      <c r="F6" s="73">
        <f>ROUND(D6*E6,0)</f>
        <v>0</v>
      </c>
    </row>
    <row r="7" spans="1:6" s="19" customFormat="1" ht="34.5" customHeight="1">
      <c r="A7" s="22" t="s">
        <v>30</v>
      </c>
      <c r="B7" s="23" t="s">
        <v>31</v>
      </c>
      <c r="C7" s="22" t="s">
        <v>26</v>
      </c>
      <c r="D7" s="14">
        <v>1</v>
      </c>
      <c r="E7" s="20"/>
      <c r="F7" s="73">
        <f>ROUND(D7*E7,0)</f>
        <v>0</v>
      </c>
    </row>
    <row r="8" spans="1:6" s="19" customFormat="1" ht="34.5" customHeight="1">
      <c r="A8" s="22" t="s">
        <v>32</v>
      </c>
      <c r="B8" s="23" t="s">
        <v>27</v>
      </c>
      <c r="C8" s="22" t="s">
        <v>26</v>
      </c>
      <c r="D8" s="14">
        <v>1</v>
      </c>
      <c r="E8" s="20"/>
      <c r="F8" s="73">
        <f>ROUND(D8*E8,0)</f>
        <v>0</v>
      </c>
    </row>
    <row r="9" spans="1:6" s="19" customFormat="1" ht="34.5" customHeight="1">
      <c r="A9" s="26">
        <v>104</v>
      </c>
      <c r="B9" s="32" t="s">
        <v>40</v>
      </c>
      <c r="C9" s="22"/>
      <c r="D9" s="14"/>
      <c r="E9" s="20"/>
      <c r="F9" s="18"/>
    </row>
    <row r="10" spans="1:6" s="17" customFormat="1" ht="34.5" customHeight="1">
      <c r="A10" s="22" t="s">
        <v>28</v>
      </c>
      <c r="B10" s="23" t="s">
        <v>29</v>
      </c>
      <c r="C10" s="22" t="s">
        <v>26</v>
      </c>
      <c r="D10" s="14">
        <v>1</v>
      </c>
      <c r="E10" s="20"/>
      <c r="F10" s="18">
        <f>ROUND(D10*E10,0)</f>
        <v>0</v>
      </c>
    </row>
    <row r="11" spans="1:14" ht="34.5" customHeight="1">
      <c r="A11" s="59" t="s">
        <v>20</v>
      </c>
      <c r="B11" s="59"/>
      <c r="C11" s="59"/>
      <c r="D11" s="60">
        <f>ROUND(SUM(F6:F10),0)</f>
        <v>0</v>
      </c>
      <c r="E11" s="60"/>
      <c r="F11" s="15" t="s">
        <v>19</v>
      </c>
      <c r="G11" s="9"/>
      <c r="H11" s="9"/>
      <c r="I11" s="9"/>
      <c r="J11" s="9"/>
      <c r="K11" s="9"/>
      <c r="L11" s="9"/>
      <c r="M11" s="9"/>
      <c r="N11" s="9"/>
    </row>
    <row r="12" ht="32.25" customHeight="1"/>
    <row r="13" ht="25.5" customHeight="1">
      <c r="A13" s="10"/>
    </row>
  </sheetData>
  <sheetProtection password="9EE3" sheet="1"/>
  <protectedRanges>
    <protectedRange sqref="E6:E8 E10" name="区域1"/>
  </protectedRanges>
  <mergeCells count="6">
    <mergeCell ref="A1:F1"/>
    <mergeCell ref="B2:D2"/>
    <mergeCell ref="A3:F3"/>
    <mergeCell ref="A11:C11"/>
    <mergeCell ref="D11:E11"/>
    <mergeCell ref="E2:F2"/>
  </mergeCells>
  <printOptions horizontalCentered="1"/>
  <pageMargins left="0.4724409448818898" right="0.4724409448818898" top="0.5511811023622047" bottom="1.3385826771653544" header="0.31496062992125984" footer="3.5039370078740157"/>
  <pageSetup horizontalDpi="600" verticalDpi="600" orientation="portrait" paperSize="9" r:id="rId1"/>
  <headerFooter>
    <oddFooter xml:space="preserve">&amp;L投标书签署人签字：      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1"/>
  <sheetViews>
    <sheetView tabSelected="1" workbookViewId="0" topLeftCell="A22">
      <selection activeCell="I29" sqref="I29"/>
    </sheetView>
  </sheetViews>
  <sheetFormatPr defaultColWidth="9.00390625" defaultRowHeight="14.25"/>
  <cols>
    <col min="1" max="1" width="10.00390625" style="2" customWidth="1"/>
    <col min="2" max="2" width="34.50390625" style="11" customWidth="1"/>
    <col min="3" max="3" width="8.25390625" style="2" customWidth="1"/>
    <col min="4" max="4" width="9.625" style="12" customWidth="1"/>
    <col min="5" max="5" width="9.375" style="13" customWidth="1"/>
    <col min="6" max="6" width="11.125" style="13" customWidth="1"/>
    <col min="7" max="16384" width="9.00390625" style="2" customWidth="1"/>
  </cols>
  <sheetData>
    <row r="1" spans="1:6" ht="39.75" customHeight="1">
      <c r="A1" s="54" t="s">
        <v>0</v>
      </c>
      <c r="B1" s="54"/>
      <c r="C1" s="54"/>
      <c r="D1" s="54"/>
      <c r="E1" s="54"/>
      <c r="F1" s="54"/>
    </row>
    <row r="2" spans="1:6" ht="33.75" customHeight="1">
      <c r="A2" s="3" t="s">
        <v>18</v>
      </c>
      <c r="B2" s="62" t="str">
        <f>'第100章'!B2</f>
        <v>2019年房山区道路交通工程小修工程</v>
      </c>
      <c r="C2" s="62"/>
      <c r="D2" s="62"/>
      <c r="E2" s="63" t="s">
        <v>6</v>
      </c>
      <c r="F2" s="63"/>
    </row>
    <row r="3" spans="1:6" ht="33.75" customHeight="1">
      <c r="A3" s="57" t="s">
        <v>52</v>
      </c>
      <c r="B3" s="58"/>
      <c r="C3" s="58"/>
      <c r="D3" s="58"/>
      <c r="E3" s="58"/>
      <c r="F3" s="58"/>
    </row>
    <row r="4" spans="1:6" ht="30.75" customHeight="1">
      <c r="A4" s="4" t="s">
        <v>23</v>
      </c>
      <c r="B4" s="4" t="s">
        <v>24</v>
      </c>
      <c r="C4" s="4" t="s">
        <v>1</v>
      </c>
      <c r="D4" s="5" t="s">
        <v>2</v>
      </c>
      <c r="E4" s="6" t="s">
        <v>3</v>
      </c>
      <c r="F4" s="6" t="s">
        <v>4</v>
      </c>
    </row>
    <row r="5" spans="1:6" ht="27.75" customHeight="1">
      <c r="A5" s="50">
        <v>604</v>
      </c>
      <c r="B5" s="31" t="s">
        <v>44</v>
      </c>
      <c r="C5" s="27"/>
      <c r="D5" s="24"/>
      <c r="E5" s="8"/>
      <c r="F5" s="18"/>
    </row>
    <row r="6" spans="1:6" ht="27.75" customHeight="1">
      <c r="A6" s="30" t="s">
        <v>45</v>
      </c>
      <c r="B6" s="31" t="s">
        <v>46</v>
      </c>
      <c r="C6" s="22"/>
      <c r="D6" s="24"/>
      <c r="E6" s="8"/>
      <c r="F6" s="18"/>
    </row>
    <row r="7" spans="1:6" ht="27.75" customHeight="1">
      <c r="A7" s="36" t="s">
        <v>35</v>
      </c>
      <c r="B7" s="52" t="s">
        <v>80</v>
      </c>
      <c r="C7" s="39" t="s">
        <v>54</v>
      </c>
      <c r="D7" s="34">
        <v>10</v>
      </c>
      <c r="E7" s="8"/>
      <c r="F7" s="18">
        <f>ROUND(D7*E7,0)</f>
        <v>0</v>
      </c>
    </row>
    <row r="8" spans="1:6" ht="27.75" customHeight="1">
      <c r="A8" s="36" t="s">
        <v>36</v>
      </c>
      <c r="B8" s="52" t="s">
        <v>90</v>
      </c>
      <c r="C8" s="39" t="s">
        <v>54</v>
      </c>
      <c r="D8" s="34">
        <v>10</v>
      </c>
      <c r="E8" s="8"/>
      <c r="F8" s="18">
        <f>ROUND(D8*E8,0)</f>
        <v>0</v>
      </c>
    </row>
    <row r="9" spans="1:6" ht="27.75" customHeight="1">
      <c r="A9" s="41" t="s">
        <v>37</v>
      </c>
      <c r="B9" s="53" t="s">
        <v>82</v>
      </c>
      <c r="C9" s="39" t="s">
        <v>54</v>
      </c>
      <c r="D9" s="34">
        <v>10</v>
      </c>
      <c r="E9" s="8"/>
      <c r="F9" s="18">
        <f>ROUND(D9*E9,0)</f>
        <v>0</v>
      </c>
    </row>
    <row r="10" spans="1:6" ht="27.75" customHeight="1">
      <c r="A10" s="22" t="s">
        <v>61</v>
      </c>
      <c r="B10" s="45" t="s">
        <v>60</v>
      </c>
      <c r="C10" s="22"/>
      <c r="D10" s="24"/>
      <c r="E10" s="8"/>
      <c r="F10" s="18"/>
    </row>
    <row r="11" spans="1:6" ht="27.75" customHeight="1">
      <c r="A11" s="36" t="s">
        <v>35</v>
      </c>
      <c r="B11" s="53" t="s">
        <v>83</v>
      </c>
      <c r="C11" s="39" t="s">
        <v>54</v>
      </c>
      <c r="D11" s="34">
        <v>10</v>
      </c>
      <c r="E11" s="8"/>
      <c r="F11" s="18">
        <f>ROUND(D11*E11,0)</f>
        <v>0</v>
      </c>
    </row>
    <row r="12" spans="1:6" ht="27.75" customHeight="1">
      <c r="A12" s="40" t="s">
        <v>55</v>
      </c>
      <c r="B12" s="42" t="s">
        <v>56</v>
      </c>
      <c r="C12" s="39"/>
      <c r="D12" s="34"/>
      <c r="E12" s="8"/>
      <c r="F12" s="18"/>
    </row>
    <row r="13" spans="1:6" ht="27.75" customHeight="1">
      <c r="A13" s="36" t="s">
        <v>35</v>
      </c>
      <c r="B13" s="53" t="s">
        <v>84</v>
      </c>
      <c r="C13" s="39" t="s">
        <v>54</v>
      </c>
      <c r="D13" s="34">
        <v>10</v>
      </c>
      <c r="E13" s="8"/>
      <c r="F13" s="18">
        <f>ROUND(D13*E13,0)</f>
        <v>0</v>
      </c>
    </row>
    <row r="14" spans="1:6" ht="27.75" customHeight="1">
      <c r="A14" s="36" t="s">
        <v>36</v>
      </c>
      <c r="B14" s="53" t="s">
        <v>85</v>
      </c>
      <c r="C14" s="39" t="s">
        <v>54</v>
      </c>
      <c r="D14" s="34">
        <v>10</v>
      </c>
      <c r="E14" s="8"/>
      <c r="F14" s="18">
        <f>ROUND(D14*E14,0)</f>
        <v>0</v>
      </c>
    </row>
    <row r="15" spans="1:6" ht="27.75" customHeight="1">
      <c r="A15" s="41" t="s">
        <v>37</v>
      </c>
      <c r="B15" s="53" t="s">
        <v>78</v>
      </c>
      <c r="C15" s="39" t="s">
        <v>54</v>
      </c>
      <c r="D15" s="34">
        <v>10</v>
      </c>
      <c r="E15" s="8"/>
      <c r="F15" s="18">
        <f>ROUND(D15*E15,0)</f>
        <v>0</v>
      </c>
    </row>
    <row r="16" spans="1:6" ht="27.75" customHeight="1">
      <c r="A16" s="40" t="s">
        <v>57</v>
      </c>
      <c r="B16" s="43" t="s">
        <v>48</v>
      </c>
      <c r="C16" s="35"/>
      <c r="D16" s="34"/>
      <c r="E16" s="8"/>
      <c r="F16" s="18"/>
    </row>
    <row r="17" spans="1:6" ht="27.75" customHeight="1">
      <c r="A17" s="36" t="s">
        <v>35</v>
      </c>
      <c r="B17" s="53" t="s">
        <v>85</v>
      </c>
      <c r="C17" s="47" t="s">
        <v>62</v>
      </c>
      <c r="D17" s="34">
        <v>10</v>
      </c>
      <c r="E17" s="8"/>
      <c r="F17" s="18">
        <f aca="true" t="shared" si="0" ref="F17:F22">ROUND(D17*E17,0)</f>
        <v>0</v>
      </c>
    </row>
    <row r="18" spans="1:6" ht="27.75" customHeight="1">
      <c r="A18" s="36" t="s">
        <v>36</v>
      </c>
      <c r="B18" s="53" t="s">
        <v>86</v>
      </c>
      <c r="C18" s="47" t="s">
        <v>62</v>
      </c>
      <c r="D18" s="34">
        <v>10</v>
      </c>
      <c r="E18" s="8"/>
      <c r="F18" s="18">
        <f t="shared" si="0"/>
        <v>0</v>
      </c>
    </row>
    <row r="19" spans="1:6" ht="27.75" customHeight="1">
      <c r="A19" s="41" t="s">
        <v>37</v>
      </c>
      <c r="B19" s="53" t="s">
        <v>81</v>
      </c>
      <c r="C19" s="47" t="s">
        <v>62</v>
      </c>
      <c r="D19" s="34">
        <v>10</v>
      </c>
      <c r="E19" s="8"/>
      <c r="F19" s="18">
        <f t="shared" si="0"/>
        <v>0</v>
      </c>
    </row>
    <row r="20" spans="1:6" ht="27.75" customHeight="1">
      <c r="A20" s="41" t="s">
        <v>38</v>
      </c>
      <c r="B20" s="53" t="s">
        <v>87</v>
      </c>
      <c r="C20" s="47" t="s">
        <v>62</v>
      </c>
      <c r="D20" s="34">
        <v>10</v>
      </c>
      <c r="E20" s="8"/>
      <c r="F20" s="18">
        <f t="shared" si="0"/>
        <v>0</v>
      </c>
    </row>
    <row r="21" spans="1:6" ht="27.75" customHeight="1">
      <c r="A21" s="44" t="s">
        <v>58</v>
      </c>
      <c r="B21" s="52" t="s">
        <v>78</v>
      </c>
      <c r="C21" s="47" t="s">
        <v>63</v>
      </c>
      <c r="D21" s="34">
        <v>10</v>
      </c>
      <c r="E21" s="8"/>
      <c r="F21" s="18">
        <f t="shared" si="0"/>
        <v>0</v>
      </c>
    </row>
    <row r="22" spans="1:6" ht="27.75" customHeight="1">
      <c r="A22" s="48" t="s">
        <v>64</v>
      </c>
      <c r="B22" s="53" t="s">
        <v>88</v>
      </c>
      <c r="C22" s="47" t="s">
        <v>65</v>
      </c>
      <c r="D22" s="51">
        <v>100</v>
      </c>
      <c r="E22" s="8"/>
      <c r="F22" s="18">
        <f t="shared" si="0"/>
        <v>0</v>
      </c>
    </row>
    <row r="23" spans="1:6" ht="27.75" customHeight="1">
      <c r="A23" s="75">
        <v>605</v>
      </c>
      <c r="B23" s="46" t="s">
        <v>67</v>
      </c>
      <c r="C23" s="47" t="s">
        <v>68</v>
      </c>
      <c r="D23" s="49"/>
      <c r="E23" s="8"/>
      <c r="F23" s="18"/>
    </row>
    <row r="24" spans="1:6" ht="27.75" customHeight="1">
      <c r="A24" s="48" t="s">
        <v>69</v>
      </c>
      <c r="B24" s="52" t="s">
        <v>79</v>
      </c>
      <c r="C24" s="47" t="s">
        <v>68</v>
      </c>
      <c r="D24" s="49"/>
      <c r="E24" s="8"/>
      <c r="F24" s="18"/>
    </row>
    <row r="25" spans="1:6" ht="27.75" customHeight="1">
      <c r="A25" s="48" t="s">
        <v>47</v>
      </c>
      <c r="B25" s="46" t="s">
        <v>70</v>
      </c>
      <c r="C25" s="47" t="s">
        <v>65</v>
      </c>
      <c r="D25" s="51">
        <v>5000</v>
      </c>
      <c r="E25" s="8"/>
      <c r="F25" s="18">
        <f aca="true" t="shared" si="1" ref="F25:F30">ROUND(D25*E25,0)</f>
        <v>0</v>
      </c>
    </row>
    <row r="26" spans="1:6" ht="27.75" customHeight="1">
      <c r="A26" s="48" t="s">
        <v>71</v>
      </c>
      <c r="B26" s="46" t="s">
        <v>72</v>
      </c>
      <c r="C26" s="47" t="s">
        <v>65</v>
      </c>
      <c r="D26" s="51">
        <v>5000</v>
      </c>
      <c r="E26" s="8"/>
      <c r="F26" s="18">
        <f t="shared" si="1"/>
        <v>0</v>
      </c>
    </row>
    <row r="27" spans="1:6" ht="27.75" customHeight="1">
      <c r="A27" s="48" t="s">
        <v>73</v>
      </c>
      <c r="B27" s="46" t="s">
        <v>74</v>
      </c>
      <c r="C27" s="47" t="s">
        <v>65</v>
      </c>
      <c r="D27" s="51">
        <v>4000</v>
      </c>
      <c r="E27" s="8"/>
      <c r="F27" s="18">
        <f t="shared" si="1"/>
        <v>0</v>
      </c>
    </row>
    <row r="28" spans="1:6" ht="27.75" customHeight="1">
      <c r="A28" s="75">
        <v>606</v>
      </c>
      <c r="B28" s="46" t="s">
        <v>75</v>
      </c>
      <c r="C28" s="47" t="s">
        <v>68</v>
      </c>
      <c r="D28" s="49"/>
      <c r="E28" s="8"/>
      <c r="F28" s="18"/>
    </row>
    <row r="29" spans="1:6" ht="27.75" customHeight="1">
      <c r="A29" s="48" t="s">
        <v>76</v>
      </c>
      <c r="B29" s="46" t="s">
        <v>77</v>
      </c>
      <c r="C29" s="47" t="s">
        <v>68</v>
      </c>
      <c r="D29" s="49"/>
      <c r="E29" s="8"/>
      <c r="F29" s="18"/>
    </row>
    <row r="30" spans="1:6" ht="27.75" customHeight="1">
      <c r="A30" s="48" t="s">
        <v>47</v>
      </c>
      <c r="B30" s="53" t="s">
        <v>89</v>
      </c>
      <c r="C30" s="47" t="s">
        <v>66</v>
      </c>
      <c r="D30" s="50">
        <v>10</v>
      </c>
      <c r="E30" s="8"/>
      <c r="F30" s="18">
        <f t="shared" si="1"/>
        <v>0</v>
      </c>
    </row>
    <row r="31" spans="1:6" ht="33.75" customHeight="1">
      <c r="A31" s="64" t="s">
        <v>43</v>
      </c>
      <c r="B31" s="59"/>
      <c r="C31" s="59"/>
      <c r="D31" s="65">
        <f>ROUND(SUM(F5:F30),0)</f>
        <v>0</v>
      </c>
      <c r="E31" s="65"/>
      <c r="F31" s="25" t="s">
        <v>19</v>
      </c>
    </row>
  </sheetData>
  <sheetProtection password="9EE3" sheet="1"/>
  <protectedRanges>
    <protectedRange sqref="E7:E9 E11 E13:E15 E17:E22 E25:E27 E30" name="区域1"/>
  </protectedRanges>
  <mergeCells count="6">
    <mergeCell ref="A1:F1"/>
    <mergeCell ref="B2:D2"/>
    <mergeCell ref="E2:F2"/>
    <mergeCell ref="A3:F3"/>
    <mergeCell ref="A31:C31"/>
    <mergeCell ref="D31:E31"/>
  </mergeCells>
  <printOptions horizontalCentered="1"/>
  <pageMargins left="0.5511811023622047" right="0.5511811023622047" top="0.7874015748031497" bottom="0.7874015748031497" header="0.5118110236220472" footer="0.3937007874015748"/>
  <pageSetup horizontalDpi="600" verticalDpi="600" orientation="portrait" paperSize="9" r:id="rId1"/>
  <headerFooter alignWithMargins="0">
    <oddFooter xml:space="preserve">&amp;L&amp;"宋体,加粗"投标书签署人签字：&amp;16&amp;U       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17"/>
  <sheetViews>
    <sheetView workbookViewId="0" topLeftCell="A1">
      <selection activeCell="D13" sqref="D13"/>
    </sheetView>
  </sheetViews>
  <sheetFormatPr defaultColWidth="9.00390625" defaultRowHeight="14.25"/>
  <cols>
    <col min="1" max="1" width="9.75390625" style="0" customWidth="1"/>
    <col min="2" max="2" width="8.50390625" style="0" customWidth="1"/>
    <col min="3" max="3" width="48.75390625" style="0" customWidth="1"/>
    <col min="4" max="4" width="22.00390625" style="0" customWidth="1"/>
  </cols>
  <sheetData>
    <row r="1" spans="1:4" ht="39.75" customHeight="1">
      <c r="A1" s="66" t="s">
        <v>7</v>
      </c>
      <c r="B1" s="66"/>
      <c r="C1" s="66"/>
      <c r="D1" s="66"/>
    </row>
    <row r="2" spans="1:4" ht="39" customHeight="1">
      <c r="A2" s="21" t="s">
        <v>33</v>
      </c>
      <c r="B2" s="72" t="str">
        <f>'第100章'!B2</f>
        <v>2019年房山区道路交通工程小修工程</v>
      </c>
      <c r="C2" s="72"/>
      <c r="D2" s="38" t="s">
        <v>50</v>
      </c>
    </row>
    <row r="3" spans="1:4" ht="39" customHeight="1">
      <c r="A3" s="7" t="s">
        <v>8</v>
      </c>
      <c r="B3" s="7" t="s">
        <v>9</v>
      </c>
      <c r="C3" s="7" t="s">
        <v>10</v>
      </c>
      <c r="D3" s="37" t="s">
        <v>49</v>
      </c>
    </row>
    <row r="4" spans="1:4" ht="34.5" customHeight="1">
      <c r="A4" s="1">
        <v>1</v>
      </c>
      <c r="B4" s="1">
        <v>100</v>
      </c>
      <c r="C4" s="1" t="s">
        <v>11</v>
      </c>
      <c r="D4" s="33">
        <f>'第100章'!D11</f>
        <v>0</v>
      </c>
    </row>
    <row r="5" spans="1:4" ht="34.5" customHeight="1">
      <c r="A5" s="1">
        <v>2</v>
      </c>
      <c r="B5" s="1">
        <v>200</v>
      </c>
      <c r="C5" s="1" t="s">
        <v>12</v>
      </c>
      <c r="D5" s="33"/>
    </row>
    <row r="6" spans="1:4" ht="34.5" customHeight="1">
      <c r="A6" s="1">
        <v>3</v>
      </c>
      <c r="B6" s="1">
        <v>300</v>
      </c>
      <c r="C6" s="1" t="s">
        <v>13</v>
      </c>
      <c r="D6" s="33"/>
    </row>
    <row r="7" spans="1:4" ht="34.5" customHeight="1">
      <c r="A7" s="1">
        <v>4</v>
      </c>
      <c r="B7" s="1">
        <v>400</v>
      </c>
      <c r="C7" s="1" t="s">
        <v>14</v>
      </c>
      <c r="D7" s="33"/>
    </row>
    <row r="8" spans="1:4" ht="34.5" customHeight="1">
      <c r="A8" s="1">
        <v>5</v>
      </c>
      <c r="B8" s="1">
        <v>500</v>
      </c>
      <c r="C8" s="1" t="s">
        <v>15</v>
      </c>
      <c r="D8" s="33"/>
    </row>
    <row r="9" spans="1:4" ht="34.5" customHeight="1">
      <c r="A9" s="1">
        <v>6</v>
      </c>
      <c r="B9" s="1">
        <v>600</v>
      </c>
      <c r="C9" s="1" t="s">
        <v>16</v>
      </c>
      <c r="D9" s="33">
        <f>'第600章'!D31</f>
        <v>0</v>
      </c>
    </row>
    <row r="10" spans="1:4" ht="34.5" customHeight="1">
      <c r="A10" s="1">
        <v>7</v>
      </c>
      <c r="B10" s="1">
        <v>700</v>
      </c>
      <c r="C10" s="1" t="s">
        <v>17</v>
      </c>
      <c r="D10" s="33"/>
    </row>
    <row r="11" spans="1:4" ht="34.5" customHeight="1">
      <c r="A11" s="1">
        <v>8</v>
      </c>
      <c r="B11" s="69" t="s">
        <v>21</v>
      </c>
      <c r="C11" s="69"/>
      <c r="D11" s="33">
        <f>SUM(D4:D10)</f>
        <v>0</v>
      </c>
    </row>
    <row r="12" spans="1:4" ht="34.5" customHeight="1">
      <c r="A12" s="1">
        <v>9</v>
      </c>
      <c r="B12" s="69" t="s">
        <v>22</v>
      </c>
      <c r="C12" s="69"/>
      <c r="D12" s="33"/>
    </row>
    <row r="13" spans="1:4" ht="34.5" customHeight="1">
      <c r="A13" s="1">
        <v>10</v>
      </c>
      <c r="B13" s="69" t="s">
        <v>41</v>
      </c>
      <c r="C13" s="69"/>
      <c r="D13" s="33">
        <f>ROUND(1987631*1.5%,0)</f>
        <v>29814</v>
      </c>
    </row>
    <row r="14" spans="1:4" ht="40.5" customHeight="1">
      <c r="A14" s="1">
        <v>11</v>
      </c>
      <c r="B14" s="71" t="s">
        <v>42</v>
      </c>
      <c r="C14" s="71"/>
      <c r="D14" s="33">
        <f>D11-D12-D13</f>
        <v>-29814</v>
      </c>
    </row>
    <row r="15" spans="1:4" ht="40.5" customHeight="1">
      <c r="A15" s="1">
        <v>12</v>
      </c>
      <c r="B15" s="74" t="s">
        <v>91</v>
      </c>
      <c r="C15" s="74"/>
      <c r="D15" s="33">
        <f>ROUND(D14*3%,0)</f>
        <v>-894</v>
      </c>
    </row>
    <row r="16" spans="1:4" ht="34.5" customHeight="1">
      <c r="A16" s="1">
        <v>13</v>
      </c>
      <c r="B16" s="70" t="s">
        <v>51</v>
      </c>
      <c r="C16" s="69"/>
      <c r="D16" s="33">
        <f>D11+D15</f>
        <v>-894</v>
      </c>
    </row>
    <row r="17" spans="1:3" ht="30" customHeight="1">
      <c r="A17" s="67"/>
      <c r="B17" s="68"/>
      <c r="C17" s="68"/>
    </row>
  </sheetData>
  <sheetProtection/>
  <mergeCells count="9">
    <mergeCell ref="A1:D1"/>
    <mergeCell ref="A17:C17"/>
    <mergeCell ref="B13:C13"/>
    <mergeCell ref="B11:C11"/>
    <mergeCell ref="B12:C12"/>
    <mergeCell ref="B16:C16"/>
    <mergeCell ref="B14:C14"/>
    <mergeCell ref="B2:C2"/>
    <mergeCell ref="B15:C15"/>
  </mergeCells>
  <printOptions horizontalCentered="1"/>
  <pageMargins left="0.15748031496062992" right="0.15748031496062992" top="0.5905511811023623" bottom="2.283464566929134" header="0.35433070866141736" footer="2.047244094488189"/>
  <pageSetup horizontalDpi="300" verticalDpi="300" orientation="portrait" paperSize="9" r:id="rId1"/>
  <headerFooter alignWithMargins="0">
    <oddFooter xml:space="preserve">&amp;L&amp;"宋体,加粗"投标书签署人签字：             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hongyi</cp:lastModifiedBy>
  <cp:lastPrinted>2019-03-11T06:45:38Z</cp:lastPrinted>
  <dcterms:created xsi:type="dcterms:W3CDTF">2008-04-07T07:00:19Z</dcterms:created>
  <dcterms:modified xsi:type="dcterms:W3CDTF">2019-03-11T06:54:50Z</dcterms:modified>
  <cp:category/>
  <cp:version/>
  <cp:contentType/>
  <cp:contentStatus/>
</cp:coreProperties>
</file>