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475" tabRatio="940" activeTab="0"/>
  </bookViews>
  <sheets>
    <sheet name="第100章（鲁坨路）" sheetId="1" r:id="rId1"/>
    <sheet name="第700章（鲁坨路）" sheetId="2" r:id="rId2"/>
    <sheet name="第100章（清千路）" sheetId="3" r:id="rId3"/>
    <sheet name="第700章（清千路）" sheetId="4" r:id="rId4"/>
    <sheet name="汇总表" sheetId="5" r:id="rId5"/>
  </sheets>
  <definedNames>
    <definedName name="_xlnm.Print_Titles" localSheetId="1">'第700章（鲁坨路）'!$1:$4</definedName>
    <definedName name="_xlnm.Print_Titles" localSheetId="3">'第700章（清千路）'!$1:$4</definedName>
  </definedNames>
  <calcPr fullCalcOnLoad="1"/>
</workbook>
</file>

<file path=xl/sharedStrings.xml><?xml version="1.0" encoding="utf-8"?>
<sst xmlns="http://schemas.openxmlformats.org/spreadsheetml/2006/main" count="305" uniqueCount="129">
  <si>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</si>
  <si>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</si>
  <si>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</si>
  <si>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</si>
  <si>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</si>
  <si>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</si>
  <si>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</si>
  <si>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</si>
  <si>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</si>
  <si>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</si>
  <si>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</si>
  <si>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</si>
  <si>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</si>
  <si>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</si>
  <si>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</si>
  <si>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</si>
  <si>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</si>
  <si>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</si>
  <si>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</si>
  <si>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</si>
  <si>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</si>
  <si>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</si>
  <si>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>第700章  绿化及环境保护</t>
  </si>
  <si>
    <t>702-1</t>
  </si>
  <si>
    <t>开挖并铺设表土</t>
  </si>
  <si>
    <t/>
  </si>
  <si>
    <t>-a</t>
  </si>
  <si>
    <t>客土</t>
  </si>
  <si>
    <t>m3</t>
  </si>
  <si>
    <t>-b</t>
  </si>
  <si>
    <t>m2</t>
  </si>
  <si>
    <t>-c</t>
  </si>
  <si>
    <t>渣土外运</t>
  </si>
  <si>
    <t>702-3</t>
  </si>
  <si>
    <t>绿化附属工程</t>
  </si>
  <si>
    <t>-d</t>
  </si>
  <si>
    <t>-e</t>
  </si>
  <si>
    <t>-h</t>
  </si>
  <si>
    <t>-i</t>
  </si>
  <si>
    <t>704-1</t>
  </si>
  <si>
    <t>人工种植乔木</t>
  </si>
  <si>
    <t>株</t>
  </si>
  <si>
    <t>-f</t>
  </si>
  <si>
    <t>-g</t>
  </si>
  <si>
    <t>704-2</t>
  </si>
  <si>
    <t>人工种植灌木</t>
  </si>
  <si>
    <t>704-3</t>
  </si>
  <si>
    <t>人工种植攀缘植物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</si>
  <si>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</si>
  <si>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</si>
  <si>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</si>
  <si>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</si>
  <si>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</si>
  <si>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</si>
  <si>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</si>
  <si>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</si>
  <si>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</si>
  <si>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绿化及环境保护</t>
  </si>
  <si>
    <t>第100章至第700章清单合计</t>
  </si>
  <si>
    <t>已包含在清单合计中材料、工程设备、专业工程暂估价合计</t>
  </si>
  <si>
    <t>投标价（8+12=13）</t>
  </si>
  <si>
    <r>
      <t>-</t>
    </r>
    <r>
      <rPr>
        <sz val="11"/>
        <rFont val="宋体"/>
        <family val="0"/>
      </rPr>
      <t>j</t>
    </r>
  </si>
  <si>
    <t>安全设施及预埋管线</t>
  </si>
  <si>
    <t>合计金额
（元）</t>
  </si>
  <si>
    <t>清单  第700章  合计   人民币</t>
  </si>
  <si>
    <t>m</t>
  </si>
  <si>
    <t>-f</t>
  </si>
  <si>
    <t>-g</t>
  </si>
  <si>
    <t>-h</t>
  </si>
  <si>
    <t>-i</t>
  </si>
  <si>
    <t>-k</t>
  </si>
  <si>
    <t>-l</t>
  </si>
  <si>
    <t>-m</t>
  </si>
  <si>
    <t>2018年门头沟区公路绿化工程（鲁坨路）</t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</si>
  <si>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年门头沟区公路绿化工程（</t>
    </r>
    <r>
      <rPr>
        <sz val="12"/>
        <rFont val="宋体"/>
        <family val="0"/>
      </rPr>
      <t>清千路）</t>
    </r>
  </si>
  <si>
    <t>鲁坨路</t>
  </si>
  <si>
    <t>清千路</t>
  </si>
  <si>
    <r>
      <t>工程名称：201</t>
    </r>
    <r>
      <rPr>
        <sz val="12"/>
        <rFont val="宋体"/>
        <family val="0"/>
      </rPr>
      <t>8</t>
    </r>
    <r>
      <rPr>
        <sz val="12"/>
        <rFont val="宋体"/>
        <family val="0"/>
      </rPr>
      <t>年门头沟区公路绿化工程</t>
    </r>
  </si>
  <si>
    <t>场地平整</t>
  </si>
  <si>
    <t>国槐（胸径10cm，半冠土球苗木)</t>
  </si>
  <si>
    <t>元宝枫（胸径8cm，半冠土球苗木)</t>
  </si>
  <si>
    <t>栾树（胸径8cm，半冠土球苗木)</t>
  </si>
  <si>
    <t>洋槐（胸径8cm，半冠土球苗木）</t>
  </si>
  <si>
    <t>油松（高3.5m，土球苗木，冠幅2米）</t>
  </si>
  <si>
    <t>油松（高3.0m，土球苗木，冠幅2米）</t>
  </si>
  <si>
    <t>-n</t>
  </si>
  <si>
    <t>-o</t>
  </si>
  <si>
    <t>m</t>
  </si>
  <si>
    <t>平缘石（100*200*495，C30砼预制）</t>
  </si>
  <si>
    <t>-p</t>
  </si>
  <si>
    <t>青砖城垛护栏</t>
  </si>
  <si>
    <r>
      <t>m</t>
    </r>
    <r>
      <rPr>
        <sz val="11"/>
        <rFont val="宋体"/>
        <family val="0"/>
      </rPr>
      <t>2</t>
    </r>
  </si>
  <si>
    <t>自然石桌凳</t>
  </si>
  <si>
    <t>套</t>
  </si>
  <si>
    <r>
      <t>沥青路面（AC-16厚5cm+18cm水泥稳定碎石</t>
    </r>
    <r>
      <rPr>
        <sz val="11"/>
        <rFont val="宋体"/>
        <family val="0"/>
      </rPr>
      <t>）</t>
    </r>
  </si>
  <si>
    <t>挡土墙（高1.5米）</t>
  </si>
  <si>
    <t>云杉（高3.0m，土球苗木，冠幅2米）</t>
  </si>
  <si>
    <t>西府海棠（地径4cm，半冠土球苗木）</t>
  </si>
  <si>
    <t>金叶槐（胸径5cm，半冠土球苗木）</t>
  </si>
  <si>
    <t>山杏（地径4cm，土球苗木）</t>
  </si>
  <si>
    <t>紫叶李（地径4cm，半冠土球苗木）</t>
  </si>
  <si>
    <t>碧桃（地径4cm，土球苗木）</t>
  </si>
  <si>
    <t>黄刺玫（高1.5m，5个以上分枝，土球苗木）</t>
  </si>
  <si>
    <t>连翘（高1.8m，5个以上分枝，土球苗木）</t>
  </si>
  <si>
    <t>红瑞木（高1.8m，5个以上分枝，土球苗木）</t>
  </si>
  <si>
    <t>丁香（高1.8m，5个以上分枝，土球苗木）</t>
  </si>
  <si>
    <t>金枝国槐（高1.8m，5个以上分枝，土球苗木）</t>
  </si>
  <si>
    <t>木槿（高1.8m，5个以上分枝，土球苗木）</t>
  </si>
  <si>
    <t>黄栌（高1.8m，5个以上分枝，土球苗木）</t>
  </si>
  <si>
    <t>沙地柏（高0.8m）</t>
  </si>
  <si>
    <t>大花秋葵（二年生，9株/平米）</t>
  </si>
  <si>
    <t>m2</t>
  </si>
  <si>
    <t>美国地锦（三年生）</t>
  </si>
  <si>
    <t>已包含在清单合计中的安全生产费(投标控制价的1.5%)</t>
  </si>
  <si>
    <t>清单合计减去材料、工程设备、专业工程暂估价、安全生产费合计(8-9-10=11)（评标价）</t>
  </si>
  <si>
    <t>仿木种植池（混凝土仿木种植池，高0.5m）</t>
  </si>
  <si>
    <t>洋槐（胸径8cm，半冠土球苗木，分枝点高度2.8米）</t>
  </si>
  <si>
    <t>银杏（胸径10cm，半冠土球苗木，分枝点高度2.8米）</t>
  </si>
  <si>
    <t>白皮松（高3.5m，土球苗木，冠幅2米）</t>
  </si>
  <si>
    <t>迎春（高0.8m）</t>
  </si>
  <si>
    <t>马蔺（高0.3m，3芽/株，20株/平米）</t>
  </si>
  <si>
    <t>场地铺装（灰色透水砖铺装）</t>
  </si>
  <si>
    <t>按上项（11）金额的3%作为不可预见因素的暂定金额</t>
  </si>
  <si>
    <t>立缘石（120*300*495，C30砼预制）</t>
  </si>
  <si>
    <t>混凝土树池（1250*80*160）</t>
  </si>
  <si>
    <t>沥青路面（AC-16厚5cm+18cm水泥稳定碎石）</t>
  </si>
  <si>
    <t>冲刷边坡坡面修整（3%水泥土坡面厚6cm）</t>
  </si>
  <si>
    <t>胡枝子（高1.0m，3个以上分枝，土球苗木）</t>
  </si>
  <si>
    <t>西府海棠（地径4cm，土球苗木）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</si>
</sst>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0_ "/>
  </numFmts>
  <fonts count="2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.5"/>
      <name val="宋体"/>
      <family val="0"/>
    </font>
    <font>
      <u val="single"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1" fillId="17" borderId="6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9" fillId="16" borderId="8" applyNumberFormat="0" applyAlignment="0" applyProtection="0"/>
    <xf numFmtId="0" fontId="9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shrinkToFit="1"/>
    </xf>
    <xf numFmtId="177" fontId="1" fillId="0" borderId="1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 quotePrefix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 shrinkToFit="1"/>
      <protection hidden="1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7" fontId="1" fillId="0" borderId="10" xfId="0" applyNumberFormat="1" applyFont="1" applyBorder="1" applyAlignment="1">
      <alignment horizontal="center" vertical="center" shrinkToFit="1"/>
    </xf>
    <xf numFmtId="177" fontId="1" fillId="0" borderId="10" xfId="0" applyNumberFormat="1" applyFont="1" applyBorder="1" applyAlignment="1" applyProtection="1">
      <alignment horizontal="center" vertical="center" shrinkToFit="1"/>
      <protection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177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7" fontId="28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9.125" style="7" customWidth="1"/>
    <col min="2" max="2" width="27.625" style="7" customWidth="1"/>
    <col min="3" max="3" width="8.625" style="7" customWidth="1"/>
    <col min="4" max="6" width="11.625" style="7" customWidth="1"/>
    <col min="7" max="7" width="10.50390625" style="7" bestFit="1" customWidth="1"/>
    <col min="8" max="16384" width="9.00390625" style="7" customWidth="1"/>
  </cols>
  <sheetData>
    <row r="1" spans="1:6" ht="34.5" customHeight="1">
      <c r="A1" s="63" t="s">
        <v>0</v>
      </c>
      <c r="B1" s="63"/>
      <c r="C1" s="63"/>
      <c r="D1" s="63"/>
      <c r="E1" s="63"/>
      <c r="F1" s="63"/>
    </row>
    <row r="2" spans="1:6" ht="34.5" customHeight="1">
      <c r="A2" s="7" t="s">
        <v>1</v>
      </c>
      <c r="B2" s="64" t="s">
        <v>73</v>
      </c>
      <c r="C2" s="65"/>
      <c r="D2" s="65"/>
      <c r="E2" s="72" t="s">
        <v>2</v>
      </c>
      <c r="F2" s="72"/>
    </row>
    <row r="3" spans="1:6" ht="34.5" customHeight="1">
      <c r="A3" s="66" t="s">
        <v>3</v>
      </c>
      <c r="B3" s="67"/>
      <c r="C3" s="67"/>
      <c r="D3" s="67"/>
      <c r="E3" s="67"/>
      <c r="F3" s="68"/>
    </row>
    <row r="4" spans="1:6" ht="34.5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</row>
    <row r="5" spans="1:6" s="1" customFormat="1" ht="34.5" customHeight="1">
      <c r="A5" s="4" t="s">
        <v>10</v>
      </c>
      <c r="B5" s="18" t="s">
        <v>11</v>
      </c>
      <c r="C5" s="4" t="s">
        <v>12</v>
      </c>
      <c r="D5" s="4">
        <v>1</v>
      </c>
      <c r="E5" s="60"/>
      <c r="F5" s="15">
        <f>ROUND(D5*E5,0)</f>
        <v>0</v>
      </c>
    </row>
    <row r="6" spans="1:6" s="1" customFormat="1" ht="34.5" customHeight="1">
      <c r="A6" s="4" t="s">
        <v>13</v>
      </c>
      <c r="B6" s="18" t="s">
        <v>14</v>
      </c>
      <c r="C6" s="4" t="s">
        <v>12</v>
      </c>
      <c r="D6" s="4">
        <v>1</v>
      </c>
      <c r="E6" s="61"/>
      <c r="F6" s="15">
        <f>ROUND(D6*E6,0)</f>
        <v>0</v>
      </c>
    </row>
    <row r="7" spans="1:6" s="1" customFormat="1" ht="34.5" customHeight="1">
      <c r="A7" s="4" t="s">
        <v>15</v>
      </c>
      <c r="B7" s="13" t="s">
        <v>16</v>
      </c>
      <c r="C7" s="4" t="s">
        <v>12</v>
      </c>
      <c r="D7" s="4">
        <v>1</v>
      </c>
      <c r="E7" s="61"/>
      <c r="F7" s="15">
        <f>ROUND(D7*E7,0)</f>
        <v>0</v>
      </c>
    </row>
    <row r="8" spans="1:6" s="1" customFormat="1" ht="34.5" customHeight="1">
      <c r="A8" s="4" t="s">
        <v>17</v>
      </c>
      <c r="B8" s="18" t="s">
        <v>18</v>
      </c>
      <c r="C8" s="4" t="s">
        <v>12</v>
      </c>
      <c r="D8" s="4">
        <v>1</v>
      </c>
      <c r="E8" s="61"/>
      <c r="F8" s="15">
        <f>ROUND(D8*E8,0)</f>
        <v>0</v>
      </c>
    </row>
    <row r="9" spans="1:14" s="56" customFormat="1" ht="34.5" customHeight="1">
      <c r="A9" s="69" t="s">
        <v>19</v>
      </c>
      <c r="B9" s="70"/>
      <c r="C9" s="70"/>
      <c r="D9" s="71">
        <f>ROUND(SUM(F5:F8),0)</f>
        <v>0</v>
      </c>
      <c r="E9" s="71"/>
      <c r="F9" s="54" t="s">
        <v>20</v>
      </c>
      <c r="G9" s="55"/>
      <c r="H9" s="55"/>
      <c r="I9" s="55"/>
      <c r="J9" s="55"/>
      <c r="K9" s="55"/>
      <c r="L9" s="55"/>
      <c r="M9" s="55"/>
      <c r="N9" s="55"/>
    </row>
  </sheetData>
  <sheetProtection password="85B9" sheet="1"/>
  <protectedRanges>
    <protectedRange sqref="E5:E8" name="区域1"/>
  </protectedRanges>
  <mergeCells count="6">
    <mergeCell ref="A1:F1"/>
    <mergeCell ref="B2:D2"/>
    <mergeCell ref="A3:F3"/>
    <mergeCell ref="A9:C9"/>
    <mergeCell ref="D9:E9"/>
    <mergeCell ref="E2:F2"/>
  </mergeCells>
  <printOptions horizontalCentered="1"/>
  <pageMargins left="0.7480314960629921" right="0.7480314960629921" top="0.58" bottom="0.984251968503937" header="0.45" footer="4.3700787401574805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I40" sqref="I40"/>
    </sheetView>
  </sheetViews>
  <sheetFormatPr defaultColWidth="9.00390625" defaultRowHeight="14.25"/>
  <cols>
    <col min="1" max="1" width="9.125" style="8" customWidth="1"/>
    <col min="2" max="2" width="27.625" style="9" customWidth="1"/>
    <col min="3" max="3" width="8.625" style="7" customWidth="1"/>
    <col min="4" max="4" width="11.625" style="10" customWidth="1"/>
    <col min="5" max="6" width="11.625" style="11" customWidth="1"/>
    <col min="7" max="16384" width="9.00390625" style="7" customWidth="1"/>
  </cols>
  <sheetData>
    <row r="1" spans="1:6" ht="30" customHeight="1">
      <c r="A1" s="73" t="s">
        <v>0</v>
      </c>
      <c r="B1" s="73"/>
      <c r="C1" s="73"/>
      <c r="D1" s="73"/>
      <c r="E1" s="73"/>
      <c r="F1" s="73"/>
    </row>
    <row r="2" spans="1:6" ht="30" customHeight="1">
      <c r="A2" s="26" t="s">
        <v>1</v>
      </c>
      <c r="B2" s="74" t="str">
        <f>'第100章（鲁坨路）'!B2</f>
        <v>2018年门头沟区公路绿化工程（鲁坨路）</v>
      </c>
      <c r="C2" s="74"/>
      <c r="D2" s="74"/>
      <c r="E2" s="75" t="s">
        <v>21</v>
      </c>
      <c r="F2" s="75"/>
    </row>
    <row r="3" spans="1:6" ht="30" customHeight="1">
      <c r="A3" s="76" t="s">
        <v>22</v>
      </c>
      <c r="B3" s="77"/>
      <c r="C3" s="77"/>
      <c r="D3" s="77"/>
      <c r="E3" s="77"/>
      <c r="F3" s="78"/>
    </row>
    <row r="4" spans="1:6" ht="30" customHeight="1">
      <c r="A4" s="27" t="s">
        <v>4</v>
      </c>
      <c r="B4" s="28" t="s">
        <v>5</v>
      </c>
      <c r="C4" s="27" t="s">
        <v>6</v>
      </c>
      <c r="D4" s="29" t="s">
        <v>7</v>
      </c>
      <c r="E4" s="30" t="s">
        <v>8</v>
      </c>
      <c r="F4" s="30" t="s">
        <v>9</v>
      </c>
    </row>
    <row r="5" spans="1:6" s="1" customFormat="1" ht="30" customHeight="1">
      <c r="A5" s="5" t="s">
        <v>23</v>
      </c>
      <c r="B5" s="62" t="s">
        <v>24</v>
      </c>
      <c r="C5" s="5" t="s">
        <v>25</v>
      </c>
      <c r="D5" s="14"/>
      <c r="E5" s="32"/>
      <c r="F5" s="33"/>
    </row>
    <row r="6" spans="1:6" s="1" customFormat="1" ht="30" customHeight="1">
      <c r="A6" s="5" t="s">
        <v>26</v>
      </c>
      <c r="B6" s="62" t="s">
        <v>78</v>
      </c>
      <c r="C6" s="5" t="s">
        <v>30</v>
      </c>
      <c r="D6" s="51">
        <v>3450</v>
      </c>
      <c r="E6" s="32"/>
      <c r="F6" s="33">
        <f>ROUND(D6*E6,0)</f>
        <v>0</v>
      </c>
    </row>
    <row r="7" spans="1:6" s="1" customFormat="1" ht="30" customHeight="1">
      <c r="A7" s="5" t="s">
        <v>29</v>
      </c>
      <c r="B7" s="62" t="s">
        <v>27</v>
      </c>
      <c r="C7" s="5" t="s">
        <v>28</v>
      </c>
      <c r="D7" s="51">
        <v>1956</v>
      </c>
      <c r="E7" s="32"/>
      <c r="F7" s="33">
        <f>ROUND(D7*E7,0)</f>
        <v>0</v>
      </c>
    </row>
    <row r="8" spans="1:6" s="1" customFormat="1" ht="30" customHeight="1">
      <c r="A8" s="5" t="s">
        <v>31</v>
      </c>
      <c r="B8" s="62" t="s">
        <v>32</v>
      </c>
      <c r="C8" s="5" t="s">
        <v>28</v>
      </c>
      <c r="D8" s="51">
        <v>2147</v>
      </c>
      <c r="E8" s="32"/>
      <c r="F8" s="33">
        <f>ROUND(D8*E8,0)</f>
        <v>0</v>
      </c>
    </row>
    <row r="9" spans="1:6" s="45" customFormat="1" ht="30" customHeight="1">
      <c r="A9" s="40" t="s">
        <v>33</v>
      </c>
      <c r="B9" s="62" t="s">
        <v>34</v>
      </c>
      <c r="C9" s="40" t="s">
        <v>25</v>
      </c>
      <c r="D9" s="42"/>
      <c r="E9" s="43"/>
      <c r="F9" s="33"/>
    </row>
    <row r="10" spans="1:9" s="45" customFormat="1" ht="30" customHeight="1">
      <c r="A10" s="40" t="s">
        <v>26</v>
      </c>
      <c r="B10" s="62" t="s">
        <v>123</v>
      </c>
      <c r="C10" s="5" t="s">
        <v>87</v>
      </c>
      <c r="D10" s="43">
        <v>247</v>
      </c>
      <c r="E10" s="43"/>
      <c r="F10" s="33">
        <f aca="true" t="shared" si="0" ref="F10:F18">ROUND(D10*E10,0)</f>
        <v>0</v>
      </c>
      <c r="I10" s="59"/>
    </row>
    <row r="11" spans="1:9" s="45" customFormat="1" ht="30" customHeight="1">
      <c r="A11" s="40" t="s">
        <v>29</v>
      </c>
      <c r="B11" s="62" t="s">
        <v>88</v>
      </c>
      <c r="C11" s="5" t="s">
        <v>87</v>
      </c>
      <c r="D11" s="43">
        <v>138</v>
      </c>
      <c r="E11" s="43"/>
      <c r="F11" s="33">
        <f t="shared" si="0"/>
        <v>0</v>
      </c>
      <c r="I11" s="59"/>
    </row>
    <row r="12" spans="1:6" s="45" customFormat="1" ht="30" customHeight="1">
      <c r="A12" s="40" t="s">
        <v>31</v>
      </c>
      <c r="B12" s="62" t="s">
        <v>90</v>
      </c>
      <c r="C12" s="5" t="s">
        <v>87</v>
      </c>
      <c r="D12" s="43">
        <v>120</v>
      </c>
      <c r="E12" s="43"/>
      <c r="F12" s="33">
        <f t="shared" si="0"/>
        <v>0</v>
      </c>
    </row>
    <row r="13" spans="1:6" s="45" customFormat="1" ht="30" customHeight="1">
      <c r="A13" s="40" t="s">
        <v>35</v>
      </c>
      <c r="B13" s="62" t="s">
        <v>121</v>
      </c>
      <c r="C13" s="5" t="s">
        <v>91</v>
      </c>
      <c r="D13" s="43">
        <v>160</v>
      </c>
      <c r="E13" s="43"/>
      <c r="F13" s="33">
        <f t="shared" si="0"/>
        <v>0</v>
      </c>
    </row>
    <row r="14" spans="1:6" s="45" customFormat="1" ht="30" customHeight="1">
      <c r="A14" s="40" t="s">
        <v>36</v>
      </c>
      <c r="B14" s="62" t="s">
        <v>92</v>
      </c>
      <c r="C14" s="5" t="s">
        <v>93</v>
      </c>
      <c r="D14" s="52">
        <v>2</v>
      </c>
      <c r="E14" s="43"/>
      <c r="F14" s="33">
        <f t="shared" si="0"/>
        <v>0</v>
      </c>
    </row>
    <row r="15" spans="1:6" s="45" customFormat="1" ht="30" customHeight="1">
      <c r="A15" s="46" t="s">
        <v>66</v>
      </c>
      <c r="B15" s="62" t="s">
        <v>124</v>
      </c>
      <c r="C15" s="5" t="s">
        <v>93</v>
      </c>
      <c r="D15" s="52">
        <v>2</v>
      </c>
      <c r="E15" s="43"/>
      <c r="F15" s="33">
        <f t="shared" si="0"/>
        <v>0</v>
      </c>
    </row>
    <row r="16" spans="1:6" s="45" customFormat="1" ht="30" customHeight="1">
      <c r="A16" s="46" t="s">
        <v>67</v>
      </c>
      <c r="B16" s="62" t="s">
        <v>125</v>
      </c>
      <c r="C16" s="5" t="s">
        <v>91</v>
      </c>
      <c r="D16" s="43">
        <v>336</v>
      </c>
      <c r="E16" s="43"/>
      <c r="F16" s="33">
        <f t="shared" si="0"/>
        <v>0</v>
      </c>
    </row>
    <row r="17" spans="1:6" s="45" customFormat="1" ht="30" customHeight="1">
      <c r="A17" s="46" t="s">
        <v>68</v>
      </c>
      <c r="B17" s="62" t="s">
        <v>95</v>
      </c>
      <c r="C17" s="5" t="s">
        <v>87</v>
      </c>
      <c r="D17" s="43">
        <v>140</v>
      </c>
      <c r="E17" s="43"/>
      <c r="F17" s="33">
        <f t="shared" si="0"/>
        <v>0</v>
      </c>
    </row>
    <row r="18" spans="1:6" s="45" customFormat="1" ht="30" customHeight="1">
      <c r="A18" s="46" t="s">
        <v>69</v>
      </c>
      <c r="B18" s="62" t="s">
        <v>126</v>
      </c>
      <c r="C18" s="5" t="s">
        <v>91</v>
      </c>
      <c r="D18" s="43">
        <v>1100</v>
      </c>
      <c r="E18" s="43"/>
      <c r="F18" s="33">
        <f t="shared" si="0"/>
        <v>0</v>
      </c>
    </row>
    <row r="19" spans="1:6" s="1" customFormat="1" ht="30" customHeight="1">
      <c r="A19" s="5" t="s">
        <v>39</v>
      </c>
      <c r="B19" s="62" t="s">
        <v>40</v>
      </c>
      <c r="C19" s="5" t="s">
        <v>25</v>
      </c>
      <c r="D19" s="14"/>
      <c r="E19" s="32"/>
      <c r="F19" s="44"/>
    </row>
    <row r="20" spans="1:6" s="1" customFormat="1" ht="30" customHeight="1">
      <c r="A20" s="5" t="s">
        <v>26</v>
      </c>
      <c r="B20" s="62" t="s">
        <v>79</v>
      </c>
      <c r="C20" s="5" t="s">
        <v>41</v>
      </c>
      <c r="D20" s="14">
        <v>3</v>
      </c>
      <c r="E20" s="32"/>
      <c r="F20" s="44">
        <f aca="true" t="shared" si="1" ref="F20:F43">ROUND(D20*E20,0)</f>
        <v>0</v>
      </c>
    </row>
    <row r="21" spans="1:6" s="1" customFormat="1" ht="30" customHeight="1">
      <c r="A21" s="5" t="s">
        <v>29</v>
      </c>
      <c r="B21" s="62" t="s">
        <v>80</v>
      </c>
      <c r="C21" s="5" t="s">
        <v>41</v>
      </c>
      <c r="D21" s="14">
        <v>31</v>
      </c>
      <c r="E21" s="32"/>
      <c r="F21" s="44">
        <f t="shared" si="1"/>
        <v>0</v>
      </c>
    </row>
    <row r="22" spans="1:6" s="1" customFormat="1" ht="30" customHeight="1">
      <c r="A22" s="5" t="s">
        <v>31</v>
      </c>
      <c r="B22" s="62" t="s">
        <v>81</v>
      </c>
      <c r="C22" s="5" t="s">
        <v>41</v>
      </c>
      <c r="D22" s="14">
        <v>45</v>
      </c>
      <c r="E22" s="32"/>
      <c r="F22" s="44">
        <f t="shared" si="1"/>
        <v>0</v>
      </c>
    </row>
    <row r="23" spans="1:6" s="1" customFormat="1" ht="30" customHeight="1">
      <c r="A23" s="5" t="s">
        <v>35</v>
      </c>
      <c r="B23" s="62" t="s">
        <v>82</v>
      </c>
      <c r="C23" s="5" t="s">
        <v>41</v>
      </c>
      <c r="D23" s="14">
        <v>18</v>
      </c>
      <c r="E23" s="32"/>
      <c r="F23" s="44">
        <f t="shared" si="1"/>
        <v>0</v>
      </c>
    </row>
    <row r="24" spans="1:6" s="1" customFormat="1" ht="30" customHeight="1">
      <c r="A24" s="5" t="s">
        <v>36</v>
      </c>
      <c r="B24" s="62" t="s">
        <v>83</v>
      </c>
      <c r="C24" s="5" t="s">
        <v>41</v>
      </c>
      <c r="D24" s="14">
        <v>31</v>
      </c>
      <c r="E24" s="32"/>
      <c r="F24" s="44">
        <f t="shared" si="1"/>
        <v>0</v>
      </c>
    </row>
    <row r="25" spans="1:6" s="1" customFormat="1" ht="30" customHeight="1">
      <c r="A25" s="5" t="s">
        <v>42</v>
      </c>
      <c r="B25" s="62" t="s">
        <v>84</v>
      </c>
      <c r="C25" s="5" t="s">
        <v>41</v>
      </c>
      <c r="D25" s="14">
        <v>139</v>
      </c>
      <c r="E25" s="32"/>
      <c r="F25" s="44">
        <f t="shared" si="1"/>
        <v>0</v>
      </c>
    </row>
    <row r="26" spans="1:6" s="1" customFormat="1" ht="30" customHeight="1">
      <c r="A26" s="5" t="s">
        <v>43</v>
      </c>
      <c r="B26" s="62" t="s">
        <v>96</v>
      </c>
      <c r="C26" s="5" t="s">
        <v>41</v>
      </c>
      <c r="D26" s="14">
        <v>48</v>
      </c>
      <c r="E26" s="32"/>
      <c r="F26" s="44">
        <f t="shared" si="1"/>
        <v>0</v>
      </c>
    </row>
    <row r="27" spans="1:6" s="1" customFormat="1" ht="30" customHeight="1">
      <c r="A27" s="5" t="s">
        <v>44</v>
      </c>
      <c r="B27" s="62" t="s">
        <v>45</v>
      </c>
      <c r="C27" s="5" t="s">
        <v>25</v>
      </c>
      <c r="D27" s="14"/>
      <c r="E27" s="32"/>
      <c r="F27" s="44"/>
    </row>
    <row r="28" spans="1:6" s="1" customFormat="1" ht="30" customHeight="1">
      <c r="A28" s="5" t="s">
        <v>26</v>
      </c>
      <c r="B28" s="62" t="s">
        <v>97</v>
      </c>
      <c r="C28" s="5" t="s">
        <v>41</v>
      </c>
      <c r="D28" s="14">
        <v>115</v>
      </c>
      <c r="E28" s="32"/>
      <c r="F28" s="44">
        <f t="shared" si="1"/>
        <v>0</v>
      </c>
    </row>
    <row r="29" spans="1:6" s="1" customFormat="1" ht="30" customHeight="1">
      <c r="A29" s="5" t="s">
        <v>29</v>
      </c>
      <c r="B29" s="62" t="s">
        <v>98</v>
      </c>
      <c r="C29" s="5" t="s">
        <v>41</v>
      </c>
      <c r="D29" s="14">
        <v>145</v>
      </c>
      <c r="E29" s="32"/>
      <c r="F29" s="44">
        <f t="shared" si="1"/>
        <v>0</v>
      </c>
    </row>
    <row r="30" spans="1:6" s="1" customFormat="1" ht="30" customHeight="1">
      <c r="A30" s="5" t="s">
        <v>31</v>
      </c>
      <c r="B30" s="62" t="s">
        <v>100</v>
      </c>
      <c r="C30" s="5" t="s">
        <v>41</v>
      </c>
      <c r="D30" s="14">
        <v>94</v>
      </c>
      <c r="E30" s="32"/>
      <c r="F30" s="44">
        <f t="shared" si="1"/>
        <v>0</v>
      </c>
    </row>
    <row r="31" spans="1:6" s="1" customFormat="1" ht="30" customHeight="1">
      <c r="A31" s="5" t="s">
        <v>35</v>
      </c>
      <c r="B31" s="62" t="s">
        <v>99</v>
      </c>
      <c r="C31" s="5" t="s">
        <v>41</v>
      </c>
      <c r="D31" s="14">
        <v>20</v>
      </c>
      <c r="E31" s="32"/>
      <c r="F31" s="44">
        <f t="shared" si="1"/>
        <v>0</v>
      </c>
    </row>
    <row r="32" spans="1:6" s="1" customFormat="1" ht="30" customHeight="1">
      <c r="A32" s="5" t="s">
        <v>36</v>
      </c>
      <c r="B32" s="62" t="s">
        <v>101</v>
      </c>
      <c r="C32" s="5" t="s">
        <v>41</v>
      </c>
      <c r="D32" s="14">
        <v>27</v>
      </c>
      <c r="E32" s="32"/>
      <c r="F32" s="44">
        <f t="shared" si="1"/>
        <v>0</v>
      </c>
    </row>
    <row r="33" spans="1:6" s="1" customFormat="1" ht="30" customHeight="1">
      <c r="A33" s="5" t="s">
        <v>42</v>
      </c>
      <c r="B33" s="62" t="s">
        <v>102</v>
      </c>
      <c r="C33" s="5" t="s">
        <v>41</v>
      </c>
      <c r="D33" s="14">
        <v>1674</v>
      </c>
      <c r="E33" s="32"/>
      <c r="F33" s="44">
        <f t="shared" si="1"/>
        <v>0</v>
      </c>
    </row>
    <row r="34" spans="1:6" s="1" customFormat="1" ht="30" customHeight="1">
      <c r="A34" s="5" t="s">
        <v>43</v>
      </c>
      <c r="B34" s="62" t="s">
        <v>103</v>
      </c>
      <c r="C34" s="5" t="s">
        <v>41</v>
      </c>
      <c r="D34" s="14">
        <v>84</v>
      </c>
      <c r="E34" s="32"/>
      <c r="F34" s="44">
        <f t="shared" si="1"/>
        <v>0</v>
      </c>
    </row>
    <row r="35" spans="1:6" s="1" customFormat="1" ht="30" customHeight="1">
      <c r="A35" s="5" t="s">
        <v>37</v>
      </c>
      <c r="B35" s="62" t="s">
        <v>104</v>
      </c>
      <c r="C35" s="5" t="s">
        <v>41</v>
      </c>
      <c r="D35" s="14">
        <v>161</v>
      </c>
      <c r="E35" s="32"/>
      <c r="F35" s="44">
        <f t="shared" si="1"/>
        <v>0</v>
      </c>
    </row>
    <row r="36" spans="1:6" s="1" customFormat="1" ht="30" customHeight="1">
      <c r="A36" s="5" t="s">
        <v>38</v>
      </c>
      <c r="B36" s="62" t="s">
        <v>105</v>
      </c>
      <c r="C36" s="5" t="s">
        <v>41</v>
      </c>
      <c r="D36" s="14">
        <v>86</v>
      </c>
      <c r="E36" s="32"/>
      <c r="F36" s="44">
        <f t="shared" si="1"/>
        <v>0</v>
      </c>
    </row>
    <row r="37" spans="1:6" s="1" customFormat="1" ht="30" customHeight="1">
      <c r="A37" s="19" t="s">
        <v>61</v>
      </c>
      <c r="B37" s="62" t="s">
        <v>106</v>
      </c>
      <c r="C37" s="5" t="s">
        <v>41</v>
      </c>
      <c r="D37" s="14">
        <v>73</v>
      </c>
      <c r="E37" s="32"/>
      <c r="F37" s="44">
        <f t="shared" si="1"/>
        <v>0</v>
      </c>
    </row>
    <row r="38" spans="1:6" s="1" customFormat="1" ht="30" customHeight="1">
      <c r="A38" s="53" t="s">
        <v>70</v>
      </c>
      <c r="B38" s="62" t="s">
        <v>107</v>
      </c>
      <c r="C38" s="5" t="s">
        <v>41</v>
      </c>
      <c r="D38" s="14">
        <v>175</v>
      </c>
      <c r="E38" s="32"/>
      <c r="F38" s="44">
        <f t="shared" si="1"/>
        <v>0</v>
      </c>
    </row>
    <row r="39" spans="1:6" s="1" customFormat="1" ht="30" customHeight="1">
      <c r="A39" s="53" t="s">
        <v>71</v>
      </c>
      <c r="B39" s="62" t="s">
        <v>108</v>
      </c>
      <c r="C39" s="5" t="s">
        <v>41</v>
      </c>
      <c r="D39" s="14">
        <v>59</v>
      </c>
      <c r="E39" s="32"/>
      <c r="F39" s="44">
        <f t="shared" si="1"/>
        <v>0</v>
      </c>
    </row>
    <row r="40" spans="1:6" s="1" customFormat="1" ht="30" customHeight="1">
      <c r="A40" s="53" t="s">
        <v>72</v>
      </c>
      <c r="B40" s="62" t="s">
        <v>119</v>
      </c>
      <c r="C40" s="5" t="s">
        <v>41</v>
      </c>
      <c r="D40" s="14">
        <v>2638</v>
      </c>
      <c r="E40" s="32"/>
      <c r="F40" s="33">
        <f t="shared" si="1"/>
        <v>0</v>
      </c>
    </row>
    <row r="41" spans="1:6" s="1" customFormat="1" ht="30" customHeight="1">
      <c r="A41" s="53" t="s">
        <v>85</v>
      </c>
      <c r="B41" s="62" t="s">
        <v>109</v>
      </c>
      <c r="C41" s="5" t="s">
        <v>41</v>
      </c>
      <c r="D41" s="14">
        <v>1246</v>
      </c>
      <c r="E41" s="32"/>
      <c r="F41" s="33">
        <f t="shared" si="1"/>
        <v>0</v>
      </c>
    </row>
    <row r="42" spans="1:6" s="1" customFormat="1" ht="30" customHeight="1">
      <c r="A42" s="53" t="s">
        <v>86</v>
      </c>
      <c r="B42" s="62" t="s">
        <v>110</v>
      </c>
      <c r="C42" s="5" t="s">
        <v>111</v>
      </c>
      <c r="D42" s="14">
        <v>350</v>
      </c>
      <c r="E42" s="32"/>
      <c r="F42" s="33">
        <f t="shared" si="1"/>
        <v>0</v>
      </c>
    </row>
    <row r="43" spans="1:6" s="1" customFormat="1" ht="30" customHeight="1">
      <c r="A43" s="53" t="s">
        <v>89</v>
      </c>
      <c r="B43" s="62" t="s">
        <v>127</v>
      </c>
      <c r="C43" s="5" t="s">
        <v>41</v>
      </c>
      <c r="D43" s="14">
        <v>280</v>
      </c>
      <c r="E43" s="32"/>
      <c r="F43" s="33">
        <f t="shared" si="1"/>
        <v>0</v>
      </c>
    </row>
    <row r="44" spans="1:6" s="1" customFormat="1" ht="30" customHeight="1">
      <c r="A44" s="5" t="s">
        <v>46</v>
      </c>
      <c r="B44" s="62" t="s">
        <v>47</v>
      </c>
      <c r="C44" s="5" t="s">
        <v>25</v>
      </c>
      <c r="D44" s="14"/>
      <c r="E44" s="32"/>
      <c r="F44" s="33"/>
    </row>
    <row r="45" spans="1:6" s="1" customFormat="1" ht="30" customHeight="1">
      <c r="A45" s="5" t="s">
        <v>26</v>
      </c>
      <c r="B45" s="62" t="s">
        <v>112</v>
      </c>
      <c r="C45" s="5" t="s">
        <v>41</v>
      </c>
      <c r="D45" s="14">
        <v>2280</v>
      </c>
      <c r="E45" s="32"/>
      <c r="F45" s="33">
        <f>ROUND(D45*E45,0)</f>
        <v>0</v>
      </c>
    </row>
    <row r="46" spans="1:6" s="55" customFormat="1" ht="30" customHeight="1">
      <c r="A46" s="69" t="s">
        <v>64</v>
      </c>
      <c r="B46" s="70"/>
      <c r="C46" s="70"/>
      <c r="D46" s="79">
        <f>SUM(F5:F45)</f>
        <v>0</v>
      </c>
      <c r="E46" s="79"/>
      <c r="F46" s="57" t="s">
        <v>20</v>
      </c>
    </row>
  </sheetData>
  <sheetProtection password="85B9" sheet="1"/>
  <protectedRanges>
    <protectedRange sqref="E6:E8 E10:E18 E20:E26 E28:E43 E45" name="区域1"/>
  </protectedRanges>
  <mergeCells count="6">
    <mergeCell ref="A1:F1"/>
    <mergeCell ref="B2:D2"/>
    <mergeCell ref="E2:F2"/>
    <mergeCell ref="A3:F3"/>
    <mergeCell ref="A46:C46"/>
    <mergeCell ref="D46:E46"/>
  </mergeCells>
  <printOptions horizontalCentered="1"/>
  <pageMargins left="0.7480314960629921" right="0.7480314960629921" top="0.74" bottom="0.984251968503937" header="0.5118110236220472" footer="0.67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1" width="9.125" style="7" customWidth="1"/>
    <col min="2" max="2" width="27.625" style="7" customWidth="1"/>
    <col min="3" max="3" width="8.625" style="7" customWidth="1"/>
    <col min="4" max="6" width="11.625" style="7" customWidth="1"/>
    <col min="7" max="16384" width="9.00390625" style="7" customWidth="1"/>
  </cols>
  <sheetData>
    <row r="1" spans="1:6" ht="34.5" customHeight="1">
      <c r="A1" s="63" t="s">
        <v>0</v>
      </c>
      <c r="B1" s="63"/>
      <c r="C1" s="63"/>
      <c r="D1" s="63"/>
      <c r="E1" s="63"/>
      <c r="F1" s="63"/>
    </row>
    <row r="2" spans="1:6" ht="34.5" customHeight="1">
      <c r="A2" s="7" t="s">
        <v>1</v>
      </c>
      <c r="B2" s="64" t="s">
        <v>74</v>
      </c>
      <c r="C2" s="65"/>
      <c r="D2" s="65"/>
      <c r="E2" s="72" t="s">
        <v>2</v>
      </c>
      <c r="F2" s="72"/>
    </row>
    <row r="3" spans="1:6" ht="34.5" customHeight="1">
      <c r="A3" s="66" t="s">
        <v>3</v>
      </c>
      <c r="B3" s="67"/>
      <c r="C3" s="67"/>
      <c r="D3" s="67"/>
      <c r="E3" s="67"/>
      <c r="F3" s="68"/>
    </row>
    <row r="4" spans="1:6" ht="34.5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</row>
    <row r="5" spans="1:6" s="1" customFormat="1" ht="34.5" customHeight="1">
      <c r="A5" s="4" t="s">
        <v>10</v>
      </c>
      <c r="B5" s="18" t="s">
        <v>11</v>
      </c>
      <c r="C5" s="4" t="s">
        <v>12</v>
      </c>
      <c r="D5" s="4">
        <v>1</v>
      </c>
      <c r="E5" s="60"/>
      <c r="F5" s="15">
        <f>ROUND(D5*E5,0)</f>
        <v>0</v>
      </c>
    </row>
    <row r="6" spans="1:6" s="1" customFormat="1" ht="34.5" customHeight="1">
      <c r="A6" s="4" t="s">
        <v>13</v>
      </c>
      <c r="B6" s="18" t="s">
        <v>14</v>
      </c>
      <c r="C6" s="4" t="s">
        <v>12</v>
      </c>
      <c r="D6" s="4">
        <v>1</v>
      </c>
      <c r="E6" s="61"/>
      <c r="F6" s="15">
        <f>ROUND(D6*E6,0)</f>
        <v>0</v>
      </c>
    </row>
    <row r="7" spans="1:6" s="1" customFormat="1" ht="34.5" customHeight="1">
      <c r="A7" s="4" t="s">
        <v>15</v>
      </c>
      <c r="B7" s="13" t="s">
        <v>16</v>
      </c>
      <c r="C7" s="4" t="s">
        <v>12</v>
      </c>
      <c r="D7" s="4">
        <v>1</v>
      </c>
      <c r="E7" s="61"/>
      <c r="F7" s="15">
        <f>ROUND(D7*E7,0)</f>
        <v>0</v>
      </c>
    </row>
    <row r="8" spans="1:6" s="1" customFormat="1" ht="34.5" customHeight="1">
      <c r="A8" s="4" t="s">
        <v>17</v>
      </c>
      <c r="B8" s="18" t="s">
        <v>18</v>
      </c>
      <c r="C8" s="4" t="s">
        <v>12</v>
      </c>
      <c r="D8" s="4">
        <v>1</v>
      </c>
      <c r="E8" s="61"/>
      <c r="F8" s="15">
        <f>ROUND(D8*E8,0)</f>
        <v>0</v>
      </c>
    </row>
    <row r="9" spans="1:14" s="56" customFormat="1" ht="34.5" customHeight="1">
      <c r="A9" s="69" t="s">
        <v>19</v>
      </c>
      <c r="B9" s="70"/>
      <c r="C9" s="70"/>
      <c r="D9" s="71">
        <f>ROUND(SUM(F5:F8),0)</f>
        <v>0</v>
      </c>
      <c r="E9" s="71"/>
      <c r="F9" s="54" t="s">
        <v>20</v>
      </c>
      <c r="G9" s="55"/>
      <c r="H9" s="55"/>
      <c r="I9" s="55"/>
      <c r="J9" s="55"/>
      <c r="K9" s="55"/>
      <c r="L9" s="55"/>
      <c r="M9" s="55"/>
      <c r="N9" s="55"/>
    </row>
  </sheetData>
  <sheetProtection password="85B9" sheet="1"/>
  <protectedRanges>
    <protectedRange sqref="E5: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480314960629921" right="0.7480314960629921" top="0.64" bottom="0.984251968503937" header="0.5118110236220472" footer="4.3700787401574805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8">
      <selection activeCell="I28" sqref="I28"/>
    </sheetView>
  </sheetViews>
  <sheetFormatPr defaultColWidth="9.00390625" defaultRowHeight="14.25"/>
  <cols>
    <col min="1" max="1" width="9.125" style="47" customWidth="1"/>
    <col min="2" max="2" width="27.625" style="48" customWidth="1"/>
    <col min="3" max="3" width="8.625" style="34" customWidth="1"/>
    <col min="4" max="4" width="11.625" style="49" customWidth="1"/>
    <col min="5" max="6" width="11.625" style="50" customWidth="1"/>
    <col min="7" max="16384" width="9.00390625" style="34" customWidth="1"/>
  </cols>
  <sheetData>
    <row r="1" spans="1:6" ht="30" customHeight="1">
      <c r="A1" s="80" t="s">
        <v>0</v>
      </c>
      <c r="B1" s="80"/>
      <c r="C1" s="80"/>
      <c r="D1" s="80"/>
      <c r="E1" s="80"/>
      <c r="F1" s="80"/>
    </row>
    <row r="2" spans="1:6" ht="30" customHeight="1">
      <c r="A2" s="35" t="s">
        <v>1</v>
      </c>
      <c r="B2" s="81" t="str">
        <f>'第100章（清千路）'!B2</f>
        <v>2018年门头沟区公路绿化工程（清千路）</v>
      </c>
      <c r="C2" s="81"/>
      <c r="D2" s="81"/>
      <c r="E2" s="82" t="s">
        <v>21</v>
      </c>
      <c r="F2" s="82"/>
    </row>
    <row r="3" spans="1:6" ht="30" customHeight="1">
      <c r="A3" s="83" t="s">
        <v>22</v>
      </c>
      <c r="B3" s="84"/>
      <c r="C3" s="84"/>
      <c r="D3" s="84"/>
      <c r="E3" s="84"/>
      <c r="F3" s="85"/>
    </row>
    <row r="4" spans="1:6" ht="30" customHeight="1">
      <c r="A4" s="36" t="s">
        <v>4</v>
      </c>
      <c r="B4" s="37" t="s">
        <v>5</v>
      </c>
      <c r="C4" s="36" t="s">
        <v>6</v>
      </c>
      <c r="D4" s="38" t="s">
        <v>7</v>
      </c>
      <c r="E4" s="39" t="s">
        <v>8</v>
      </c>
      <c r="F4" s="39" t="s">
        <v>9</v>
      </c>
    </row>
    <row r="5" spans="1:6" s="45" customFormat="1" ht="30" customHeight="1">
      <c r="A5" s="40" t="s">
        <v>23</v>
      </c>
      <c r="B5" s="41" t="s">
        <v>24</v>
      </c>
      <c r="C5" s="40" t="s">
        <v>25</v>
      </c>
      <c r="D5" s="42"/>
      <c r="E5" s="43"/>
      <c r="F5" s="44"/>
    </row>
    <row r="6" spans="1:6" s="45" customFormat="1" ht="30" customHeight="1">
      <c r="A6" s="5" t="s">
        <v>26</v>
      </c>
      <c r="B6" s="31" t="s">
        <v>78</v>
      </c>
      <c r="C6" s="5" t="s">
        <v>30</v>
      </c>
      <c r="D6" s="51">
        <v>2725</v>
      </c>
      <c r="E6" s="32"/>
      <c r="F6" s="33">
        <f>ROUND(D6*E6,0)</f>
        <v>0</v>
      </c>
    </row>
    <row r="7" spans="1:6" s="45" customFormat="1" ht="30" customHeight="1">
      <c r="A7" s="5" t="s">
        <v>29</v>
      </c>
      <c r="B7" s="31" t="s">
        <v>27</v>
      </c>
      <c r="C7" s="5" t="s">
        <v>28</v>
      </c>
      <c r="D7" s="51">
        <v>1454</v>
      </c>
      <c r="E7" s="32"/>
      <c r="F7" s="33">
        <f>ROUND(D7*E7,0)</f>
        <v>0</v>
      </c>
    </row>
    <row r="8" spans="1:6" s="45" customFormat="1" ht="30" customHeight="1">
      <c r="A8" s="5" t="s">
        <v>31</v>
      </c>
      <c r="B8" s="31" t="s">
        <v>32</v>
      </c>
      <c r="C8" s="5" t="s">
        <v>28</v>
      </c>
      <c r="D8" s="51">
        <v>1640</v>
      </c>
      <c r="E8" s="32"/>
      <c r="F8" s="33">
        <f>ROUND(D8*E8,0)</f>
        <v>0</v>
      </c>
    </row>
    <row r="9" spans="1:6" s="45" customFormat="1" ht="30" customHeight="1">
      <c r="A9" s="40" t="s">
        <v>33</v>
      </c>
      <c r="B9" s="41" t="s">
        <v>34</v>
      </c>
      <c r="C9" s="40" t="s">
        <v>25</v>
      </c>
      <c r="D9" s="42"/>
      <c r="E9" s="43"/>
      <c r="F9" s="33"/>
    </row>
    <row r="10" spans="1:6" s="45" customFormat="1" ht="30" customHeight="1">
      <c r="A10" s="40" t="s">
        <v>26</v>
      </c>
      <c r="B10" s="31" t="s">
        <v>88</v>
      </c>
      <c r="C10" s="5" t="s">
        <v>87</v>
      </c>
      <c r="D10" s="43">
        <v>300</v>
      </c>
      <c r="E10" s="43"/>
      <c r="F10" s="33">
        <f>ROUND(D10*E10,0)</f>
        <v>0</v>
      </c>
    </row>
    <row r="11" spans="1:6" s="45" customFormat="1" ht="30" customHeight="1">
      <c r="A11" s="5" t="s">
        <v>29</v>
      </c>
      <c r="B11" s="31" t="s">
        <v>94</v>
      </c>
      <c r="C11" s="5" t="s">
        <v>91</v>
      </c>
      <c r="D11" s="43">
        <v>460</v>
      </c>
      <c r="E11" s="43"/>
      <c r="F11" s="33">
        <f>ROUND(D11*E11,0)</f>
        <v>0</v>
      </c>
    </row>
    <row r="12" spans="1:6" s="45" customFormat="1" ht="30" customHeight="1">
      <c r="A12" s="5" t="s">
        <v>31</v>
      </c>
      <c r="B12" s="31" t="s">
        <v>115</v>
      </c>
      <c r="C12" s="5" t="s">
        <v>65</v>
      </c>
      <c r="D12" s="43">
        <v>550</v>
      </c>
      <c r="E12" s="43"/>
      <c r="F12" s="33">
        <f>ROUND(D12*E12,0)</f>
        <v>0</v>
      </c>
    </row>
    <row r="13" spans="1:6" s="45" customFormat="1" ht="30" customHeight="1">
      <c r="A13" s="5" t="s">
        <v>39</v>
      </c>
      <c r="B13" s="31" t="s">
        <v>40</v>
      </c>
      <c r="C13" s="40"/>
      <c r="D13" s="42"/>
      <c r="E13" s="43"/>
      <c r="F13" s="44"/>
    </row>
    <row r="14" spans="1:6" s="45" customFormat="1" ht="30" customHeight="1">
      <c r="A14" s="5" t="s">
        <v>26</v>
      </c>
      <c r="B14" s="31" t="s">
        <v>117</v>
      </c>
      <c r="C14" s="5" t="s">
        <v>41</v>
      </c>
      <c r="D14" s="42">
        <v>26</v>
      </c>
      <c r="E14" s="43"/>
      <c r="F14" s="44">
        <f>ROUND(D14*E14,0)</f>
        <v>0</v>
      </c>
    </row>
    <row r="15" spans="1:6" s="45" customFormat="1" ht="30" customHeight="1">
      <c r="A15" s="5" t="s">
        <v>29</v>
      </c>
      <c r="B15" s="31" t="s">
        <v>116</v>
      </c>
      <c r="C15" s="5" t="s">
        <v>41</v>
      </c>
      <c r="D15" s="14">
        <v>14</v>
      </c>
      <c r="E15" s="32"/>
      <c r="F15" s="44">
        <f>ROUND(D15*E15,0)</f>
        <v>0</v>
      </c>
    </row>
    <row r="16" spans="1:6" s="45" customFormat="1" ht="30" customHeight="1">
      <c r="A16" s="5" t="s">
        <v>31</v>
      </c>
      <c r="B16" s="31" t="s">
        <v>118</v>
      </c>
      <c r="C16" s="5" t="s">
        <v>41</v>
      </c>
      <c r="D16" s="42">
        <v>9</v>
      </c>
      <c r="E16" s="43"/>
      <c r="F16" s="44">
        <f>ROUND(D16*E16,0)</f>
        <v>0</v>
      </c>
    </row>
    <row r="17" spans="1:6" s="45" customFormat="1" ht="30" customHeight="1">
      <c r="A17" s="5" t="s">
        <v>35</v>
      </c>
      <c r="B17" s="31" t="s">
        <v>84</v>
      </c>
      <c r="C17" s="5" t="s">
        <v>41</v>
      </c>
      <c r="D17" s="14">
        <v>149</v>
      </c>
      <c r="E17" s="32"/>
      <c r="F17" s="44">
        <f>ROUND(D17*E17,0)</f>
        <v>0</v>
      </c>
    </row>
    <row r="18" spans="1:6" s="45" customFormat="1" ht="30" customHeight="1">
      <c r="A18" s="5" t="s">
        <v>44</v>
      </c>
      <c r="B18" s="31" t="s">
        <v>45</v>
      </c>
      <c r="C18" s="5" t="s">
        <v>25</v>
      </c>
      <c r="D18" s="14"/>
      <c r="E18" s="32"/>
      <c r="F18" s="44"/>
    </row>
    <row r="19" spans="1:6" s="45" customFormat="1" ht="30" customHeight="1">
      <c r="A19" s="5" t="s">
        <v>26</v>
      </c>
      <c r="B19" s="62" t="s">
        <v>128</v>
      </c>
      <c r="C19" s="5" t="s">
        <v>41</v>
      </c>
      <c r="D19" s="14">
        <v>68</v>
      </c>
      <c r="E19" s="32"/>
      <c r="F19" s="44">
        <f aca="true" t="shared" si="0" ref="F19:F31">ROUND(D19*E19,0)</f>
        <v>0</v>
      </c>
    </row>
    <row r="20" spans="1:6" s="45" customFormat="1" ht="30" customHeight="1">
      <c r="A20" s="5" t="s">
        <v>29</v>
      </c>
      <c r="B20" s="31" t="s">
        <v>98</v>
      </c>
      <c r="C20" s="5" t="s">
        <v>41</v>
      </c>
      <c r="D20" s="14">
        <v>184</v>
      </c>
      <c r="E20" s="32"/>
      <c r="F20" s="44">
        <f t="shared" si="0"/>
        <v>0</v>
      </c>
    </row>
    <row r="21" spans="1:6" s="45" customFormat="1" ht="30" customHeight="1">
      <c r="A21" s="5" t="s">
        <v>31</v>
      </c>
      <c r="B21" s="31" t="s">
        <v>100</v>
      </c>
      <c r="C21" s="5" t="s">
        <v>41</v>
      </c>
      <c r="D21" s="14">
        <v>127</v>
      </c>
      <c r="E21" s="32"/>
      <c r="F21" s="44">
        <f t="shared" si="0"/>
        <v>0</v>
      </c>
    </row>
    <row r="22" spans="1:6" s="45" customFormat="1" ht="30" customHeight="1">
      <c r="A22" s="5" t="s">
        <v>35</v>
      </c>
      <c r="B22" s="31" t="s">
        <v>99</v>
      </c>
      <c r="C22" s="5" t="s">
        <v>41</v>
      </c>
      <c r="D22" s="14">
        <v>24</v>
      </c>
      <c r="E22" s="32"/>
      <c r="F22" s="44">
        <f t="shared" si="0"/>
        <v>0</v>
      </c>
    </row>
    <row r="23" spans="1:6" s="45" customFormat="1" ht="30" customHeight="1">
      <c r="A23" s="5" t="s">
        <v>36</v>
      </c>
      <c r="B23" s="31" t="s">
        <v>101</v>
      </c>
      <c r="C23" s="5" t="s">
        <v>41</v>
      </c>
      <c r="D23" s="14">
        <v>13</v>
      </c>
      <c r="E23" s="32"/>
      <c r="F23" s="44">
        <f t="shared" si="0"/>
        <v>0</v>
      </c>
    </row>
    <row r="24" spans="1:6" s="45" customFormat="1" ht="30" customHeight="1">
      <c r="A24" s="5" t="s">
        <v>42</v>
      </c>
      <c r="B24" s="31" t="s">
        <v>102</v>
      </c>
      <c r="C24" s="5" t="s">
        <v>41</v>
      </c>
      <c r="D24" s="14">
        <v>1158</v>
      </c>
      <c r="E24" s="32"/>
      <c r="F24" s="44">
        <f t="shared" si="0"/>
        <v>0</v>
      </c>
    </row>
    <row r="25" spans="1:6" s="45" customFormat="1" ht="30" customHeight="1">
      <c r="A25" s="5" t="s">
        <v>43</v>
      </c>
      <c r="B25" s="31" t="s">
        <v>103</v>
      </c>
      <c r="C25" s="5" t="s">
        <v>41</v>
      </c>
      <c r="D25" s="14">
        <v>163</v>
      </c>
      <c r="E25" s="32"/>
      <c r="F25" s="44">
        <f t="shared" si="0"/>
        <v>0</v>
      </c>
    </row>
    <row r="26" spans="1:6" s="45" customFormat="1" ht="30" customHeight="1">
      <c r="A26" s="5" t="s">
        <v>37</v>
      </c>
      <c r="B26" s="31" t="s">
        <v>104</v>
      </c>
      <c r="C26" s="5" t="s">
        <v>41</v>
      </c>
      <c r="D26" s="14">
        <v>207</v>
      </c>
      <c r="E26" s="32"/>
      <c r="F26" s="44">
        <f t="shared" si="0"/>
        <v>0</v>
      </c>
    </row>
    <row r="27" spans="1:6" s="45" customFormat="1" ht="30" customHeight="1">
      <c r="A27" s="5" t="s">
        <v>38</v>
      </c>
      <c r="B27" s="31" t="s">
        <v>105</v>
      </c>
      <c r="C27" s="5" t="s">
        <v>41</v>
      </c>
      <c r="D27" s="14">
        <v>524</v>
      </c>
      <c r="E27" s="32"/>
      <c r="F27" s="44">
        <f t="shared" si="0"/>
        <v>0</v>
      </c>
    </row>
    <row r="28" spans="1:6" s="45" customFormat="1" ht="30" customHeight="1">
      <c r="A28" s="19" t="s">
        <v>61</v>
      </c>
      <c r="B28" s="31" t="s">
        <v>106</v>
      </c>
      <c r="C28" s="5" t="s">
        <v>41</v>
      </c>
      <c r="D28" s="14">
        <v>194</v>
      </c>
      <c r="E28" s="32"/>
      <c r="F28" s="44">
        <f t="shared" si="0"/>
        <v>0</v>
      </c>
    </row>
    <row r="29" spans="1:6" s="45" customFormat="1" ht="30" customHeight="1">
      <c r="A29" s="53" t="s">
        <v>70</v>
      </c>
      <c r="B29" s="31" t="s">
        <v>119</v>
      </c>
      <c r="C29" s="5" t="s">
        <v>41</v>
      </c>
      <c r="D29" s="14">
        <v>2175</v>
      </c>
      <c r="E29" s="32"/>
      <c r="F29" s="33">
        <f t="shared" si="0"/>
        <v>0</v>
      </c>
    </row>
    <row r="30" spans="1:6" s="45" customFormat="1" ht="30" customHeight="1">
      <c r="A30" s="53" t="s">
        <v>71</v>
      </c>
      <c r="B30" s="31" t="s">
        <v>109</v>
      </c>
      <c r="C30" s="5" t="s">
        <v>41</v>
      </c>
      <c r="D30" s="14">
        <v>600</v>
      </c>
      <c r="E30" s="32"/>
      <c r="F30" s="33">
        <f t="shared" si="0"/>
        <v>0</v>
      </c>
    </row>
    <row r="31" spans="1:6" s="45" customFormat="1" ht="30" customHeight="1">
      <c r="A31" s="53" t="s">
        <v>72</v>
      </c>
      <c r="B31" s="31" t="s">
        <v>120</v>
      </c>
      <c r="C31" s="5" t="s">
        <v>111</v>
      </c>
      <c r="D31" s="32">
        <v>116</v>
      </c>
      <c r="E31" s="32"/>
      <c r="F31" s="33">
        <f t="shared" si="0"/>
        <v>0</v>
      </c>
    </row>
    <row r="32" spans="1:6" s="45" customFormat="1" ht="30" customHeight="1">
      <c r="A32" s="5" t="s">
        <v>46</v>
      </c>
      <c r="B32" s="31" t="s">
        <v>47</v>
      </c>
      <c r="C32" s="5" t="s">
        <v>25</v>
      </c>
      <c r="D32" s="14"/>
      <c r="E32" s="32"/>
      <c r="F32" s="33"/>
    </row>
    <row r="33" spans="1:6" s="45" customFormat="1" ht="30" customHeight="1">
      <c r="A33" s="5" t="s">
        <v>26</v>
      </c>
      <c r="B33" s="31" t="s">
        <v>112</v>
      </c>
      <c r="C33" s="5" t="s">
        <v>41</v>
      </c>
      <c r="D33" s="14">
        <v>2100</v>
      </c>
      <c r="E33" s="32"/>
      <c r="F33" s="33">
        <f>ROUND(D33*E33,0)</f>
        <v>0</v>
      </c>
    </row>
    <row r="34" spans="1:6" s="58" customFormat="1" ht="30" customHeight="1">
      <c r="A34" s="69" t="s">
        <v>64</v>
      </c>
      <c r="B34" s="70"/>
      <c r="C34" s="70"/>
      <c r="D34" s="79">
        <f>SUM(F5:F33)</f>
        <v>0</v>
      </c>
      <c r="E34" s="79"/>
      <c r="F34" s="57" t="s">
        <v>20</v>
      </c>
    </row>
  </sheetData>
  <sheetProtection password="85B9" sheet="1"/>
  <protectedRanges>
    <protectedRange sqref="E6:E8 E10:E12 E14:E17 E19:E31 E33" name="区域1"/>
  </protectedRanges>
  <mergeCells count="6">
    <mergeCell ref="A1:F1"/>
    <mergeCell ref="B2:D2"/>
    <mergeCell ref="E2:F2"/>
    <mergeCell ref="A3:F3"/>
    <mergeCell ref="A34:C34"/>
    <mergeCell ref="D34:E34"/>
  </mergeCells>
  <printOptions horizontalCentered="1"/>
  <pageMargins left="0.7480314960629921" right="0.7480314960629921" top="0.59" bottom="0.984251968503937" header="0.42" footer="0.7874015748031497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5.875" style="0" customWidth="1"/>
    <col min="2" max="2" width="7.25390625" style="0" customWidth="1"/>
    <col min="3" max="3" width="41.00390625" style="0" customWidth="1"/>
    <col min="4" max="4" width="9.75390625" style="0" customWidth="1"/>
    <col min="5" max="5" width="9.50390625" style="0" customWidth="1"/>
    <col min="6" max="6" width="10.625" style="2" customWidth="1"/>
  </cols>
  <sheetData>
    <row r="1" spans="1:6" ht="30.75" customHeight="1">
      <c r="A1" s="73" t="s">
        <v>48</v>
      </c>
      <c r="B1" s="73"/>
      <c r="C1" s="73"/>
      <c r="D1" s="73"/>
      <c r="E1" s="73"/>
      <c r="F1" s="73"/>
    </row>
    <row r="2" spans="1:6" ht="27.75" customHeight="1">
      <c r="A2" s="86" t="s">
        <v>77</v>
      </c>
      <c r="B2" s="86"/>
      <c r="C2" s="86"/>
      <c r="D2" s="17"/>
      <c r="E2" s="95" t="s">
        <v>2</v>
      </c>
      <c r="F2" s="95"/>
    </row>
    <row r="3" spans="1:6" s="1" customFormat="1" ht="30.75" customHeight="1">
      <c r="A3" s="3" t="s">
        <v>49</v>
      </c>
      <c r="B3" s="3" t="s">
        <v>50</v>
      </c>
      <c r="C3" s="3" t="s">
        <v>51</v>
      </c>
      <c r="D3" s="3" t="s">
        <v>75</v>
      </c>
      <c r="E3" s="3" t="s">
        <v>76</v>
      </c>
      <c r="F3" s="25" t="s">
        <v>63</v>
      </c>
    </row>
    <row r="4" spans="1:6" s="1" customFormat="1" ht="27.75" customHeight="1">
      <c r="A4" s="20">
        <v>1</v>
      </c>
      <c r="B4" s="20">
        <v>100</v>
      </c>
      <c r="C4" s="20" t="s">
        <v>52</v>
      </c>
      <c r="D4" s="20">
        <f>'第100章（鲁坨路）'!D9</f>
        <v>0</v>
      </c>
      <c r="E4" s="20">
        <f>'第100章（清千路）'!D9</f>
        <v>0</v>
      </c>
      <c r="F4" s="21">
        <f>D4+E4</f>
        <v>0</v>
      </c>
    </row>
    <row r="5" spans="1:6" s="1" customFormat="1" ht="27.75" customHeight="1">
      <c r="A5" s="20">
        <v>2</v>
      </c>
      <c r="B5" s="20">
        <v>200</v>
      </c>
      <c r="C5" s="20" t="s">
        <v>53</v>
      </c>
      <c r="D5" s="20"/>
      <c r="E5" s="20"/>
      <c r="F5" s="21"/>
    </row>
    <row r="6" spans="1:6" s="1" customFormat="1" ht="27.75" customHeight="1">
      <c r="A6" s="20">
        <v>3</v>
      </c>
      <c r="B6" s="20">
        <v>300</v>
      </c>
      <c r="C6" s="20" t="s">
        <v>54</v>
      </c>
      <c r="D6" s="20"/>
      <c r="E6" s="20"/>
      <c r="F6" s="21"/>
    </row>
    <row r="7" spans="1:6" s="1" customFormat="1" ht="27.75" customHeight="1">
      <c r="A7" s="20">
        <v>4</v>
      </c>
      <c r="B7" s="20">
        <v>400</v>
      </c>
      <c r="C7" s="20" t="s">
        <v>55</v>
      </c>
      <c r="D7" s="20"/>
      <c r="E7" s="20"/>
      <c r="F7" s="21"/>
    </row>
    <row r="8" spans="1:6" s="1" customFormat="1" ht="27.75" customHeight="1">
      <c r="A8" s="20">
        <v>5</v>
      </c>
      <c r="B8" s="20">
        <v>500</v>
      </c>
      <c r="C8" s="20" t="s">
        <v>56</v>
      </c>
      <c r="D8" s="20"/>
      <c r="E8" s="20"/>
      <c r="F8" s="21"/>
    </row>
    <row r="9" spans="1:6" s="1" customFormat="1" ht="27.75" customHeight="1">
      <c r="A9" s="20">
        <v>6</v>
      </c>
      <c r="B9" s="20">
        <v>600</v>
      </c>
      <c r="C9" s="20" t="s">
        <v>62</v>
      </c>
      <c r="D9" s="20"/>
      <c r="E9" s="20"/>
      <c r="F9" s="21"/>
    </row>
    <row r="10" spans="1:6" s="1" customFormat="1" ht="27.75" customHeight="1">
      <c r="A10" s="20">
        <v>7</v>
      </c>
      <c r="B10" s="20">
        <v>700</v>
      </c>
      <c r="C10" s="20" t="s">
        <v>57</v>
      </c>
      <c r="D10" s="20">
        <f>'第700章（鲁坨路）'!D46</f>
        <v>0</v>
      </c>
      <c r="E10" s="20">
        <f>'第700章（清千路）'!D34</f>
        <v>0</v>
      </c>
      <c r="F10" s="21">
        <f aca="true" t="shared" si="0" ref="F10:F16">D10+E10</f>
        <v>0</v>
      </c>
    </row>
    <row r="11" spans="1:6" s="1" customFormat="1" ht="27.75" customHeight="1">
      <c r="A11" s="20">
        <v>8</v>
      </c>
      <c r="B11" s="89" t="s">
        <v>58</v>
      </c>
      <c r="C11" s="89"/>
      <c r="D11" s="22">
        <f>SUM(D4:D10)</f>
        <v>0</v>
      </c>
      <c r="E11" s="22">
        <f>SUM(E4:E10)</f>
        <v>0</v>
      </c>
      <c r="F11" s="21">
        <f t="shared" si="0"/>
        <v>0</v>
      </c>
    </row>
    <row r="12" spans="1:6" s="1" customFormat="1" ht="27.75" customHeight="1">
      <c r="A12" s="20">
        <v>9</v>
      </c>
      <c r="B12" s="89" t="s">
        <v>59</v>
      </c>
      <c r="C12" s="89"/>
      <c r="D12" s="22"/>
      <c r="E12" s="22"/>
      <c r="F12" s="21"/>
    </row>
    <row r="13" spans="1:6" s="1" customFormat="1" ht="27.75" customHeight="1">
      <c r="A13" s="20">
        <v>10</v>
      </c>
      <c r="B13" s="91" t="s">
        <v>113</v>
      </c>
      <c r="C13" s="92"/>
      <c r="D13" s="23">
        <f>ROUND(1671582*0.015,0)</f>
        <v>25074</v>
      </c>
      <c r="E13" s="23">
        <f>ROUND(1497892*0.015,0)</f>
        <v>22468</v>
      </c>
      <c r="F13" s="21">
        <f t="shared" si="0"/>
        <v>47542</v>
      </c>
    </row>
    <row r="14" spans="1:6" s="1" customFormat="1" ht="36.75" customHeight="1">
      <c r="A14" s="20">
        <v>11</v>
      </c>
      <c r="B14" s="93" t="s">
        <v>114</v>
      </c>
      <c r="C14" s="94"/>
      <c r="D14" s="24">
        <f>ROUND(D11-D12-D13,0)</f>
        <v>-25074</v>
      </c>
      <c r="E14" s="24">
        <f>ROUND(E11-E12-E13,0)</f>
        <v>-22468</v>
      </c>
      <c r="F14" s="21">
        <f t="shared" si="0"/>
        <v>-47542</v>
      </c>
    </row>
    <row r="15" spans="1:6" s="1" customFormat="1" ht="27.75" customHeight="1">
      <c r="A15" s="20">
        <v>12</v>
      </c>
      <c r="B15" s="87" t="s">
        <v>122</v>
      </c>
      <c r="C15" s="88"/>
      <c r="D15" s="24">
        <f>ROUND(D14*3%,0)</f>
        <v>-752</v>
      </c>
      <c r="E15" s="24">
        <f>ROUND(E14*3%,0)</f>
        <v>-674</v>
      </c>
      <c r="F15" s="21">
        <f t="shared" si="0"/>
        <v>-1426</v>
      </c>
    </row>
    <row r="16" spans="1:6" s="1" customFormat="1" ht="27.75" customHeight="1">
      <c r="A16" s="20">
        <v>13</v>
      </c>
      <c r="B16" s="89" t="s">
        <v>60</v>
      </c>
      <c r="C16" s="89"/>
      <c r="D16" s="22">
        <f>D11+D15</f>
        <v>-752</v>
      </c>
      <c r="E16" s="22">
        <f>E11+E15</f>
        <v>-674</v>
      </c>
      <c r="F16" s="21">
        <f t="shared" si="0"/>
        <v>-1426</v>
      </c>
    </row>
    <row r="17" spans="1:6" ht="30" customHeight="1">
      <c r="A17" s="90"/>
      <c r="B17" s="90"/>
      <c r="C17" s="90"/>
      <c r="D17" s="16"/>
      <c r="E17" s="16"/>
      <c r="F17"/>
    </row>
    <row r="18" spans="2:5" ht="23.25" customHeight="1">
      <c r="B18" s="6"/>
      <c r="C18" s="7"/>
      <c r="D18" s="7"/>
      <c r="E18" s="7"/>
    </row>
    <row r="19" spans="2:5" ht="23.25" customHeight="1">
      <c r="B19" s="6"/>
      <c r="C19" s="7"/>
      <c r="D19" s="7"/>
      <c r="E19" s="7"/>
    </row>
    <row r="20" spans="2:5" ht="23.25" customHeight="1">
      <c r="B20" s="6"/>
      <c r="C20" s="7"/>
      <c r="D20" s="7"/>
      <c r="E20" s="7"/>
    </row>
    <row r="21" spans="2:5" ht="14.25">
      <c r="B21" s="6"/>
      <c r="C21" s="7"/>
      <c r="D21" s="7"/>
      <c r="E21" s="7"/>
    </row>
  </sheetData>
  <sheetProtection password="85B9" sheet="1"/>
  <mergeCells count="10">
    <mergeCell ref="A2:C2"/>
    <mergeCell ref="B15:C15"/>
    <mergeCell ref="B16:C16"/>
    <mergeCell ref="A17:C17"/>
    <mergeCell ref="A1:F1"/>
    <mergeCell ref="B11:C11"/>
    <mergeCell ref="B12:C12"/>
    <mergeCell ref="B13:C13"/>
    <mergeCell ref="B14:C14"/>
    <mergeCell ref="E2:F2"/>
  </mergeCells>
  <printOptions horizontalCentered="1"/>
  <pageMargins left="0.5511811023622047" right="0.5511811023622047" top="0.5511811023622047" bottom="2.6377952755905514" header="0.3937007874015748" footer="2.204724409448819"/>
  <pageSetup horizontalDpi="300" verticalDpi="300" orientation="portrait" paperSize="9" r:id="rId1"/>
  <headerFooter alignWithMargins="0">
    <oddFooter>&amp;L&amp;"宋体,加粗"投标书签署人签字：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2018-03-22T00:45:23Z</cp:lastPrinted>
  <dcterms:created xsi:type="dcterms:W3CDTF">2008-04-07T07:00:19Z</dcterms:created>
  <dcterms:modified xsi:type="dcterms:W3CDTF">2018-03-22T01:10:30Z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