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<sst xmlns="http://schemas.openxmlformats.org/spreadsheetml/2006/main" count="200" uniqueCount="120">
  <si>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</si>
  <si>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</si>
  <si>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</si>
  <si>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</si>
  <si>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</si>
  <si>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</si>
  <si>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</si>
  <si>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</si>
  <si>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</si>
  <si>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</si>
  <si>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</si>
  <si>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</si>
  <si>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</si>
  <si>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</si>
  <si>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</si>
  <si>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</si>
  <si>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</si>
  <si>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</si>
  <si>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</si>
  <si>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</si>
  <si>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</si>
  <si>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</si>
  <si>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</si>
  <si>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</si>
  <si>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</si>
  <si>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</si>
  <si>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</si>
  <si>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</si>
  <si>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</si>
  <si>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</si>
  <si>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</si>
  <si>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</si>
  <si>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</si>
  <si>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工程名称：</t>
  </si>
  <si>
    <t>竣工文件</t>
  </si>
  <si>
    <t>-a</t>
  </si>
  <si>
    <t>-b</t>
  </si>
  <si>
    <t>-c</t>
  </si>
  <si>
    <t>-d</t>
  </si>
  <si>
    <t>工程管理</t>
  </si>
  <si>
    <t>承包人驻地建设</t>
  </si>
  <si>
    <r>
      <t>已包含在清单合计中的安全生产费(投标控制价上限1.5%</t>
    </r>
    <r>
      <rPr>
        <sz val="10.5"/>
        <rFont val="宋体"/>
        <family val="0"/>
      </rPr>
      <t>)</t>
    </r>
  </si>
  <si>
    <t>清单合计减去材料、工程设备、专业工程暂估价、安全生产费合计(8-9-10=11)（评标价）</t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</si>
  <si>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</si>
  <si>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t>604</t>
  </si>
  <si>
    <t>道路交通标志</t>
  </si>
  <si>
    <t>604-1</t>
  </si>
  <si>
    <t>单柱式交通标志</t>
  </si>
  <si>
    <t>-a</t>
  </si>
  <si>
    <t>附着式交通标志</t>
  </si>
  <si>
    <t>金额</t>
  </si>
  <si>
    <t>货币单位：人民币元</t>
  </si>
  <si>
    <t>按上项（11）金额的3%作为不可预见因素的暂定金额</t>
  </si>
  <si>
    <r>
      <t>投标价（8+12=13</t>
    </r>
    <r>
      <rPr>
        <sz val="10.5"/>
        <rFont val="宋体"/>
        <family val="0"/>
      </rPr>
      <t>）</t>
    </r>
  </si>
  <si>
    <r>
      <t>清单     第6</t>
    </r>
    <r>
      <rPr>
        <b/>
        <sz val="16"/>
        <rFont val="宋体"/>
        <family val="0"/>
      </rPr>
      <t xml:space="preserve">00章  </t>
    </r>
    <r>
      <rPr>
        <b/>
        <sz val="16"/>
        <rFont val="宋体"/>
        <family val="0"/>
      </rPr>
      <t>安全设施及预埋管线</t>
    </r>
  </si>
  <si>
    <t>清单     第100章   总则</t>
  </si>
  <si>
    <t>套</t>
  </si>
  <si>
    <r>
      <t>6</t>
    </r>
    <r>
      <rPr>
        <sz val="11"/>
        <color indexed="8"/>
        <rFont val="宋体"/>
        <family val="0"/>
      </rPr>
      <t>04-5</t>
    </r>
  </si>
  <si>
    <t>单悬臂式交通标志</t>
  </si>
  <si>
    <r>
      <t>-</t>
    </r>
    <r>
      <rPr>
        <sz val="11"/>
        <color indexed="8"/>
        <rFont val="宋体"/>
        <family val="0"/>
      </rPr>
      <t>e</t>
    </r>
  </si>
  <si>
    <r>
      <t>-</t>
    </r>
    <r>
      <rPr>
        <sz val="11"/>
        <color indexed="8"/>
        <rFont val="宋体"/>
        <family val="0"/>
      </rPr>
      <t>f</t>
    </r>
  </si>
  <si>
    <r>
      <t>6</t>
    </r>
    <r>
      <rPr>
        <sz val="11"/>
        <color indexed="8"/>
        <rFont val="宋体"/>
        <family val="0"/>
      </rPr>
      <t>04-7</t>
    </r>
  </si>
  <si>
    <t>2018年房山区公路网交通标志调整及里程桩完善工程</t>
  </si>
  <si>
    <t>1500mm×2000mm</t>
  </si>
  <si>
    <t>1500mm×2000mm</t>
  </si>
  <si>
    <t>1200mm×400mm</t>
  </si>
  <si>
    <r>
      <t>6</t>
    </r>
    <r>
      <rPr>
        <sz val="11"/>
        <color indexed="8"/>
        <rFont val="宋体"/>
        <family val="0"/>
      </rPr>
      <t>04-8</t>
    </r>
  </si>
  <si>
    <r>
      <t>6</t>
    </r>
    <r>
      <rPr>
        <sz val="11"/>
        <color indexed="8"/>
        <rFont val="宋体"/>
        <family val="0"/>
      </rPr>
      <t>04-10</t>
    </r>
  </si>
  <si>
    <r>
      <t>6</t>
    </r>
    <r>
      <rPr>
        <sz val="11"/>
        <color indexed="8"/>
        <rFont val="宋体"/>
        <family val="0"/>
      </rPr>
      <t>04-14</t>
    </r>
  </si>
  <si>
    <t>里程碑</t>
  </si>
  <si>
    <t>块</t>
  </si>
  <si>
    <t>根</t>
  </si>
  <si>
    <t>百米桩</t>
  </si>
  <si>
    <t>桥梁名牌</t>
  </si>
  <si>
    <r>
      <t>6</t>
    </r>
    <r>
      <rPr>
        <sz val="11"/>
        <color indexed="8"/>
        <rFont val="宋体"/>
        <family val="0"/>
      </rPr>
      <t>04-15</t>
    </r>
  </si>
  <si>
    <t>5100mm×2600mm</t>
  </si>
  <si>
    <t>4500mm×2600mm</t>
  </si>
  <si>
    <t>4000mm×2400mm</t>
  </si>
  <si>
    <t>4000mm×2000mm</t>
  </si>
  <si>
    <t>3000mm×1500mm，900mm×500mm</t>
  </si>
  <si>
    <t>2000mm×700mm</t>
  </si>
  <si>
    <t>3000mm×1500mm</t>
  </si>
  <si>
    <t>900mm×500mm</t>
  </si>
  <si>
    <t>-b</t>
  </si>
  <si>
    <t>-c</t>
  </si>
  <si>
    <t>4500mm×2400mm</t>
  </si>
  <si>
    <t>-d</t>
  </si>
  <si>
    <t>-e</t>
  </si>
  <si>
    <t>-f</t>
  </si>
  <si>
    <t>-g</t>
  </si>
  <si>
    <t>2800mm×3200mm</t>
  </si>
  <si>
    <t>-h</t>
  </si>
  <si>
    <t>2000mm×1000mm</t>
  </si>
  <si>
    <t>-i</t>
  </si>
  <si>
    <t>-j</t>
  </si>
  <si>
    <t>1500mm×1200mm</t>
  </si>
  <si>
    <t>-k</t>
  </si>
  <si>
    <t>1200mm×1800mm</t>
  </si>
  <si>
    <t>-l</t>
  </si>
  <si>
    <t>1200mm×1000mm</t>
  </si>
  <si>
    <t>-m</t>
  </si>
  <si>
    <t>1200mm×500mm</t>
  </si>
  <si>
    <t>-n</t>
  </si>
  <si>
    <t>700mm×300mm（双面贴膜）</t>
  </si>
  <si>
    <t>交通标志重新贴膜</t>
  </si>
  <si>
    <t>604-16</t>
  </si>
  <si>
    <t>5100mm×2600mm（周转损耗版面）</t>
  </si>
  <si>
    <t>4500mm×2600mm（周转损耗版面）</t>
  </si>
  <si>
    <t>4500mm×2400mm（周转损耗版面）</t>
  </si>
  <si>
    <t>4000mm×2400mm（周转损耗版面）</t>
  </si>
  <si>
    <t>4000mm×2000mm（周转损耗版面）</t>
  </si>
  <si>
    <t>3000mm×1500mm（周转损耗版面）</t>
  </si>
  <si>
    <t>2800mm×3200mm（周转损耗版面）</t>
  </si>
  <si>
    <t>2000mm×700mm（周转损耗版面）</t>
  </si>
  <si>
    <t>1200mm×1000mm（周转损耗版面）</t>
  </si>
  <si>
    <t>1200mm×500mm（周转损耗版面）</t>
  </si>
  <si>
    <t>700mm×300mm（周转损耗版面）</t>
  </si>
  <si>
    <r>
      <t>6</t>
    </r>
    <r>
      <rPr>
        <sz val="11"/>
        <rFont val="宋体"/>
        <family val="0"/>
      </rPr>
      <t>04-17</t>
    </r>
  </si>
  <si>
    <t>拆除悬臂标志</t>
  </si>
  <si>
    <t>交通标志更换版面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</si>
</sst>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  <numFmt numFmtId="206" formatCode="0.0"/>
    <numFmt numFmtId="207" formatCode="0.000000_ "/>
    <numFmt numFmtId="208" formatCode="0.00;[Red]0.00"/>
    <numFmt numFmtId="209" formatCode="0.000;[Red]0.000"/>
    <numFmt numFmtId="210" formatCode="0.0000;[Red]0.0000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u val="single"/>
      <sz val="12"/>
      <name val="Cambria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184" fontId="47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5" fontId="6" fillId="0" borderId="10" xfId="0" applyNumberFormat="1" applyFont="1" applyBorder="1" applyAlignment="1">
      <alignment horizontal="center" vertical="center"/>
    </xf>
    <xf numFmtId="185" fontId="11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 quotePrefix="1">
      <alignment horizontal="center" vertical="center" wrapText="1"/>
    </xf>
    <xf numFmtId="49" fontId="11" fillId="32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49" fontId="11" fillId="32" borderId="10" xfId="0" applyNumberFormat="1" applyFont="1" applyFill="1" applyBorder="1" applyAlignment="1" quotePrefix="1">
      <alignment horizontal="center" vertical="center" wrapText="1"/>
    </xf>
    <xf numFmtId="0" fontId="11" fillId="32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right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9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9" xfId="69"/>
    <cellStyle name="常规 4" xfId="70"/>
    <cellStyle name="常规 40" xfId="71"/>
    <cellStyle name="常规 41" xfId="72"/>
    <cellStyle name="常规 42" xfId="73"/>
    <cellStyle name="常规 43" xfId="74"/>
    <cellStyle name="常规 44" xfId="75"/>
    <cellStyle name="常规 45" xfId="76"/>
    <cellStyle name="常规 46" xfId="77"/>
    <cellStyle name="常规 47" xfId="78"/>
    <cellStyle name="常规 48" xfId="79"/>
    <cellStyle name="常规 49" xfId="80"/>
    <cellStyle name="常规 5" xfId="81"/>
    <cellStyle name="常规 50" xfId="82"/>
    <cellStyle name="常规 51" xfId="83"/>
    <cellStyle name="常规 6" xfId="84"/>
    <cellStyle name="常规 7" xfId="85"/>
    <cellStyle name="常规 8" xfId="86"/>
    <cellStyle name="常规 9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适中" xfId="100"/>
    <cellStyle name="输出" xfId="101"/>
    <cellStyle name="输入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F5" sqref="F5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10.25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54" t="s">
        <v>0</v>
      </c>
      <c r="B1" s="54"/>
      <c r="C1" s="54"/>
      <c r="D1" s="54"/>
      <c r="E1" s="54"/>
      <c r="F1" s="54"/>
    </row>
    <row r="2" spans="1:6" ht="33" customHeight="1">
      <c r="A2" s="2" t="s">
        <v>18</v>
      </c>
      <c r="B2" s="55" t="s">
        <v>62</v>
      </c>
      <c r="C2" s="56"/>
      <c r="D2" s="56"/>
      <c r="E2" s="60" t="s">
        <v>5</v>
      </c>
      <c r="F2" s="60"/>
    </row>
    <row r="3" spans="1:6" s="16" customFormat="1" ht="30.75" customHeight="1">
      <c r="A3" s="57" t="s">
        <v>55</v>
      </c>
      <c r="B3" s="58"/>
      <c r="C3" s="58"/>
      <c r="D3" s="58"/>
      <c r="E3" s="58"/>
      <c r="F3" s="58"/>
    </row>
    <row r="4" spans="1:6" ht="33" customHeight="1">
      <c r="A4" s="4" t="s">
        <v>23</v>
      </c>
      <c r="B4" s="4" t="s">
        <v>24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33" customHeight="1">
      <c r="A5" s="28">
        <v>102</v>
      </c>
      <c r="B5" s="29" t="s">
        <v>39</v>
      </c>
      <c r="C5" s="4"/>
      <c r="D5" s="4"/>
      <c r="E5" s="4"/>
      <c r="F5" s="4"/>
    </row>
    <row r="6" spans="1:6" s="17" customFormat="1" ht="34.5" customHeight="1">
      <c r="A6" s="22" t="s">
        <v>25</v>
      </c>
      <c r="B6" s="23" t="s">
        <v>34</v>
      </c>
      <c r="C6" s="22" t="s">
        <v>26</v>
      </c>
      <c r="D6" s="14">
        <v>1</v>
      </c>
      <c r="E6" s="20"/>
      <c r="F6" s="18">
        <f>ROUND(D6*E6,0)</f>
        <v>0</v>
      </c>
    </row>
    <row r="7" spans="1:6" s="19" customFormat="1" ht="34.5" customHeight="1">
      <c r="A7" s="22" t="s">
        <v>30</v>
      </c>
      <c r="B7" s="23" t="s">
        <v>31</v>
      </c>
      <c r="C7" s="22" t="s">
        <v>26</v>
      </c>
      <c r="D7" s="14">
        <v>1</v>
      </c>
      <c r="E7" s="20"/>
      <c r="F7" s="18">
        <f>ROUND(D7*E7,0)</f>
        <v>0</v>
      </c>
    </row>
    <row r="8" spans="1:6" s="19" customFormat="1" ht="34.5" customHeight="1">
      <c r="A8" s="22" t="s">
        <v>32</v>
      </c>
      <c r="B8" s="23" t="s">
        <v>27</v>
      </c>
      <c r="C8" s="22" t="s">
        <v>26</v>
      </c>
      <c r="D8" s="14">
        <v>1</v>
      </c>
      <c r="E8" s="20"/>
      <c r="F8" s="18">
        <f>ROUND(D8*E8,0)</f>
        <v>0</v>
      </c>
    </row>
    <row r="9" spans="1:6" s="19" customFormat="1" ht="34.5" customHeight="1">
      <c r="A9" s="26">
        <v>104</v>
      </c>
      <c r="B9" s="32" t="s">
        <v>40</v>
      </c>
      <c r="C9" s="22"/>
      <c r="D9" s="14"/>
      <c r="E9" s="20"/>
      <c r="F9" s="18"/>
    </row>
    <row r="10" spans="1:6" s="17" customFormat="1" ht="34.5" customHeight="1">
      <c r="A10" s="22" t="s">
        <v>28</v>
      </c>
      <c r="B10" s="23" t="s">
        <v>29</v>
      </c>
      <c r="C10" s="22" t="s">
        <v>26</v>
      </c>
      <c r="D10" s="14">
        <v>1</v>
      </c>
      <c r="E10" s="20"/>
      <c r="F10" s="18">
        <f>ROUND(D10*E10,0)</f>
        <v>0</v>
      </c>
    </row>
    <row r="11" spans="1:14" ht="34.5" customHeight="1">
      <c r="A11" s="59" t="s">
        <v>20</v>
      </c>
      <c r="B11" s="59"/>
      <c r="C11" s="59"/>
      <c r="D11" s="72">
        <f>ROUND(SUM(F6:F10),0)</f>
        <v>0</v>
      </c>
      <c r="E11" s="72"/>
      <c r="F11" s="15" t="s">
        <v>19</v>
      </c>
      <c r="G11" s="9"/>
      <c r="H11" s="9"/>
      <c r="I11" s="9"/>
      <c r="J11" s="9"/>
      <c r="K11" s="9"/>
      <c r="L11" s="9"/>
      <c r="M11" s="9"/>
      <c r="N11" s="9"/>
    </row>
    <row r="12" ht="32.25" customHeight="1"/>
    <row r="13" ht="25.5" customHeight="1">
      <c r="A13" s="10"/>
    </row>
  </sheetData>
  <sheetProtection password="F1ED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 horizontalCentered="1"/>
  <pageMargins left="0.4724409448818898" right="0.4724409448818898" top="0.5511811023622047" bottom="1.3385826771653544" header="0.31496062992125984" footer="1.14173228346456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43">
      <selection activeCell="D54" sqref="D54:E54"/>
    </sheetView>
  </sheetViews>
  <sheetFormatPr defaultColWidth="9.00390625" defaultRowHeight="14.25"/>
  <cols>
    <col min="1" max="1" width="10.00390625" style="2" customWidth="1"/>
    <col min="2" max="2" width="34.50390625" style="11" customWidth="1"/>
    <col min="3" max="3" width="8.25390625" style="2" customWidth="1"/>
    <col min="4" max="4" width="9.625" style="12" customWidth="1"/>
    <col min="5" max="5" width="9.375" style="13" customWidth="1"/>
    <col min="6" max="6" width="11.125" style="13" customWidth="1"/>
    <col min="7" max="16384" width="9.00390625" style="2" customWidth="1"/>
  </cols>
  <sheetData>
    <row r="1" spans="1:6" ht="39.75" customHeight="1">
      <c r="A1" s="54" t="s">
        <v>0</v>
      </c>
      <c r="B1" s="54"/>
      <c r="C1" s="54"/>
      <c r="D1" s="54"/>
      <c r="E1" s="54"/>
      <c r="F1" s="54"/>
    </row>
    <row r="2" spans="1:6" ht="33.75" customHeight="1">
      <c r="A2" s="3" t="s">
        <v>18</v>
      </c>
      <c r="B2" s="61" t="str">
        <f>'第100章'!B2</f>
        <v>2018年房山区公路网交通标志调整及里程桩完善工程</v>
      </c>
      <c r="C2" s="61"/>
      <c r="D2" s="61"/>
      <c r="E2" s="62" t="s">
        <v>6</v>
      </c>
      <c r="F2" s="62"/>
    </row>
    <row r="3" spans="1:6" ht="33.75" customHeight="1">
      <c r="A3" s="57" t="s">
        <v>54</v>
      </c>
      <c r="B3" s="58"/>
      <c r="C3" s="58"/>
      <c r="D3" s="58"/>
      <c r="E3" s="58"/>
      <c r="F3" s="58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2" t="s">
        <v>44</v>
      </c>
      <c r="B5" s="31" t="s">
        <v>45</v>
      </c>
      <c r="C5" s="27"/>
      <c r="D5" s="24"/>
      <c r="E5" s="8"/>
      <c r="F5" s="18"/>
    </row>
    <row r="6" spans="1:6" ht="27.75" customHeight="1">
      <c r="A6" s="30" t="s">
        <v>46</v>
      </c>
      <c r="B6" s="31" t="s">
        <v>47</v>
      </c>
      <c r="C6" s="22"/>
      <c r="D6" s="24"/>
      <c r="E6" s="8"/>
      <c r="F6" s="18"/>
    </row>
    <row r="7" spans="1:6" ht="27.75" customHeight="1">
      <c r="A7" s="36" t="s">
        <v>35</v>
      </c>
      <c r="B7" s="44" t="s">
        <v>64</v>
      </c>
      <c r="C7" s="39" t="s">
        <v>56</v>
      </c>
      <c r="D7" s="34">
        <v>1</v>
      </c>
      <c r="E7" s="8"/>
      <c r="F7" s="18">
        <f>ROUND(D7*E7,0)</f>
        <v>0</v>
      </c>
    </row>
    <row r="8" spans="1:6" ht="27.75" customHeight="1">
      <c r="A8" s="36" t="s">
        <v>36</v>
      </c>
      <c r="B8" s="44" t="s">
        <v>65</v>
      </c>
      <c r="C8" s="39" t="s">
        <v>56</v>
      </c>
      <c r="D8" s="34">
        <v>102</v>
      </c>
      <c r="E8" s="8"/>
      <c r="F8" s="18">
        <f>ROUND(D8*E8,0)</f>
        <v>0</v>
      </c>
    </row>
    <row r="9" spans="1:6" ht="27.75" customHeight="1">
      <c r="A9" s="40" t="s">
        <v>57</v>
      </c>
      <c r="B9" s="44" t="s">
        <v>58</v>
      </c>
      <c r="C9" s="39"/>
      <c r="D9" s="34"/>
      <c r="E9" s="8"/>
      <c r="F9" s="18"/>
    </row>
    <row r="10" spans="1:6" ht="27.75" customHeight="1">
      <c r="A10" s="36" t="s">
        <v>35</v>
      </c>
      <c r="B10" s="52" t="s">
        <v>75</v>
      </c>
      <c r="C10" s="39" t="s">
        <v>56</v>
      </c>
      <c r="D10" s="34">
        <v>21</v>
      </c>
      <c r="E10" s="8"/>
      <c r="F10" s="18">
        <f aca="true" t="shared" si="0" ref="F10:F15">ROUND(D10*E10,0)</f>
        <v>0</v>
      </c>
    </row>
    <row r="11" spans="1:6" ht="27.75" customHeight="1">
      <c r="A11" s="36" t="s">
        <v>36</v>
      </c>
      <c r="B11" s="52" t="s">
        <v>76</v>
      </c>
      <c r="C11" s="39" t="s">
        <v>56</v>
      </c>
      <c r="D11" s="34">
        <v>18</v>
      </c>
      <c r="E11" s="8"/>
      <c r="F11" s="18">
        <f t="shared" si="0"/>
        <v>0</v>
      </c>
    </row>
    <row r="12" spans="1:6" ht="27.75" customHeight="1">
      <c r="A12" s="42" t="s">
        <v>37</v>
      </c>
      <c r="B12" s="52" t="s">
        <v>77</v>
      </c>
      <c r="C12" s="39" t="s">
        <v>56</v>
      </c>
      <c r="D12" s="34">
        <v>9</v>
      </c>
      <c r="E12" s="8"/>
      <c r="F12" s="18">
        <f t="shared" si="0"/>
        <v>0</v>
      </c>
    </row>
    <row r="13" spans="1:6" ht="27.75" customHeight="1">
      <c r="A13" s="42" t="s">
        <v>38</v>
      </c>
      <c r="B13" s="52" t="s">
        <v>78</v>
      </c>
      <c r="C13" s="39" t="s">
        <v>56</v>
      </c>
      <c r="D13" s="34">
        <v>5</v>
      </c>
      <c r="E13" s="8"/>
      <c r="F13" s="18">
        <f t="shared" si="0"/>
        <v>0</v>
      </c>
    </row>
    <row r="14" spans="1:6" ht="27.75" customHeight="1">
      <c r="A14" s="41" t="s">
        <v>59</v>
      </c>
      <c r="B14" s="52" t="s">
        <v>79</v>
      </c>
      <c r="C14" s="39" t="s">
        <v>56</v>
      </c>
      <c r="D14" s="34">
        <v>16</v>
      </c>
      <c r="E14" s="8"/>
      <c r="F14" s="18">
        <f t="shared" si="0"/>
        <v>0</v>
      </c>
    </row>
    <row r="15" spans="1:6" ht="27.75" customHeight="1">
      <c r="A15" s="41" t="s">
        <v>60</v>
      </c>
      <c r="B15" s="52" t="s">
        <v>80</v>
      </c>
      <c r="C15" s="39" t="s">
        <v>56</v>
      </c>
      <c r="D15" s="34">
        <v>1</v>
      </c>
      <c r="E15" s="8"/>
      <c r="F15" s="18">
        <f t="shared" si="0"/>
        <v>0</v>
      </c>
    </row>
    <row r="16" spans="1:6" ht="27.75" customHeight="1">
      <c r="A16" s="40" t="s">
        <v>61</v>
      </c>
      <c r="B16" s="45" t="s">
        <v>49</v>
      </c>
      <c r="C16" s="35"/>
      <c r="D16" s="34"/>
      <c r="E16" s="8"/>
      <c r="F16" s="18"/>
    </row>
    <row r="17" spans="1:6" ht="27.75" customHeight="1">
      <c r="A17" s="36" t="s">
        <v>35</v>
      </c>
      <c r="B17" s="52" t="s">
        <v>81</v>
      </c>
      <c r="C17" s="39" t="s">
        <v>56</v>
      </c>
      <c r="D17" s="34">
        <v>4</v>
      </c>
      <c r="E17" s="8"/>
      <c r="F17" s="18">
        <f aca="true" t="shared" si="1" ref="F17:F23">ROUND(D17*E17,0)</f>
        <v>0</v>
      </c>
    </row>
    <row r="18" spans="1:6" ht="27.75" customHeight="1">
      <c r="A18" s="36" t="s">
        <v>36</v>
      </c>
      <c r="B18" s="52" t="s">
        <v>80</v>
      </c>
      <c r="C18" s="39" t="s">
        <v>56</v>
      </c>
      <c r="D18" s="34">
        <v>2</v>
      </c>
      <c r="E18" s="8"/>
      <c r="F18" s="18">
        <f t="shared" si="1"/>
        <v>0</v>
      </c>
    </row>
    <row r="19" spans="1:6" ht="27.75" customHeight="1">
      <c r="A19" s="42" t="s">
        <v>37</v>
      </c>
      <c r="B19" s="52" t="s">
        <v>63</v>
      </c>
      <c r="C19" s="39" t="s">
        <v>56</v>
      </c>
      <c r="D19" s="34">
        <v>54</v>
      </c>
      <c r="E19" s="8"/>
      <c r="F19" s="18">
        <f t="shared" si="1"/>
        <v>0</v>
      </c>
    </row>
    <row r="20" spans="1:6" ht="27.75" customHeight="1">
      <c r="A20" s="42" t="s">
        <v>38</v>
      </c>
      <c r="B20" s="52" t="s">
        <v>82</v>
      </c>
      <c r="C20" s="39" t="s">
        <v>56</v>
      </c>
      <c r="D20" s="34">
        <v>3</v>
      </c>
      <c r="E20" s="8"/>
      <c r="F20" s="18">
        <f t="shared" si="1"/>
        <v>0</v>
      </c>
    </row>
    <row r="21" spans="1:6" ht="27.75" customHeight="1">
      <c r="A21" s="47" t="s">
        <v>66</v>
      </c>
      <c r="B21" s="46" t="s">
        <v>69</v>
      </c>
      <c r="C21" s="49" t="s">
        <v>70</v>
      </c>
      <c r="D21" s="34">
        <v>100</v>
      </c>
      <c r="E21" s="8"/>
      <c r="F21" s="18">
        <f t="shared" si="1"/>
        <v>0</v>
      </c>
    </row>
    <row r="22" spans="1:6" ht="27.75" customHeight="1">
      <c r="A22" s="47" t="s">
        <v>67</v>
      </c>
      <c r="B22" s="46" t="s">
        <v>72</v>
      </c>
      <c r="C22" s="49" t="s">
        <v>71</v>
      </c>
      <c r="D22" s="34">
        <v>1250</v>
      </c>
      <c r="E22" s="8"/>
      <c r="F22" s="18">
        <f t="shared" si="1"/>
        <v>0</v>
      </c>
    </row>
    <row r="23" spans="1:6" ht="27.75" customHeight="1">
      <c r="A23" s="48" t="s">
        <v>68</v>
      </c>
      <c r="B23" s="50" t="s">
        <v>73</v>
      </c>
      <c r="C23" s="49" t="s">
        <v>70</v>
      </c>
      <c r="D23" s="34">
        <v>180</v>
      </c>
      <c r="E23" s="8"/>
      <c r="F23" s="18">
        <f t="shared" si="1"/>
        <v>0</v>
      </c>
    </row>
    <row r="24" spans="1:6" ht="27.75" customHeight="1">
      <c r="A24" s="48" t="s">
        <v>74</v>
      </c>
      <c r="B24" s="52" t="s">
        <v>104</v>
      </c>
      <c r="C24" s="39"/>
      <c r="D24" s="34"/>
      <c r="E24" s="8"/>
      <c r="F24" s="18"/>
    </row>
    <row r="25" spans="1:6" ht="27.75" customHeight="1">
      <c r="A25" s="51" t="s">
        <v>48</v>
      </c>
      <c r="B25" s="52" t="s">
        <v>75</v>
      </c>
      <c r="C25" s="39" t="s">
        <v>56</v>
      </c>
      <c r="D25" s="34">
        <v>15</v>
      </c>
      <c r="E25" s="8"/>
      <c r="F25" s="18">
        <f aca="true" t="shared" si="2" ref="F25:F38">ROUND(D25*E25,0)</f>
        <v>0</v>
      </c>
    </row>
    <row r="26" spans="1:6" ht="27.75" customHeight="1">
      <c r="A26" s="51" t="s">
        <v>83</v>
      </c>
      <c r="B26" s="52" t="s">
        <v>76</v>
      </c>
      <c r="C26" s="39" t="s">
        <v>56</v>
      </c>
      <c r="D26" s="34">
        <v>116</v>
      </c>
      <c r="E26" s="8"/>
      <c r="F26" s="18">
        <f t="shared" si="2"/>
        <v>0</v>
      </c>
    </row>
    <row r="27" spans="1:6" ht="27.75" customHeight="1">
      <c r="A27" s="51" t="s">
        <v>84</v>
      </c>
      <c r="B27" s="52" t="s">
        <v>85</v>
      </c>
      <c r="C27" s="39" t="s">
        <v>56</v>
      </c>
      <c r="D27" s="34">
        <v>8</v>
      </c>
      <c r="E27" s="8"/>
      <c r="F27" s="18">
        <f t="shared" si="2"/>
        <v>0</v>
      </c>
    </row>
    <row r="28" spans="1:6" ht="27.75" customHeight="1">
      <c r="A28" s="51" t="s">
        <v>86</v>
      </c>
      <c r="B28" s="52" t="s">
        <v>77</v>
      </c>
      <c r="C28" s="39" t="s">
        <v>56</v>
      </c>
      <c r="D28" s="34">
        <v>29</v>
      </c>
      <c r="E28" s="8"/>
      <c r="F28" s="18">
        <f t="shared" si="2"/>
        <v>0</v>
      </c>
    </row>
    <row r="29" spans="1:6" ht="27.75" customHeight="1">
      <c r="A29" s="51" t="s">
        <v>87</v>
      </c>
      <c r="B29" s="52" t="s">
        <v>78</v>
      </c>
      <c r="C29" s="39" t="s">
        <v>56</v>
      </c>
      <c r="D29" s="34">
        <v>49</v>
      </c>
      <c r="E29" s="8"/>
      <c r="F29" s="18">
        <f t="shared" si="2"/>
        <v>0</v>
      </c>
    </row>
    <row r="30" spans="1:6" ht="27.75" customHeight="1">
      <c r="A30" s="51" t="s">
        <v>88</v>
      </c>
      <c r="B30" s="52" t="s">
        <v>81</v>
      </c>
      <c r="C30" s="39" t="s">
        <v>56</v>
      </c>
      <c r="D30" s="34">
        <v>42</v>
      </c>
      <c r="E30" s="8"/>
      <c r="F30" s="18">
        <f t="shared" si="2"/>
        <v>0</v>
      </c>
    </row>
    <row r="31" spans="1:6" ht="27.75" customHeight="1">
      <c r="A31" s="51" t="s">
        <v>89</v>
      </c>
      <c r="B31" s="52" t="s">
        <v>90</v>
      </c>
      <c r="C31" s="39" t="s">
        <v>56</v>
      </c>
      <c r="D31" s="34">
        <v>4</v>
      </c>
      <c r="E31" s="8"/>
      <c r="F31" s="18">
        <f t="shared" si="2"/>
        <v>0</v>
      </c>
    </row>
    <row r="32" spans="1:6" ht="27.75" customHeight="1">
      <c r="A32" s="51" t="s">
        <v>91</v>
      </c>
      <c r="B32" s="52" t="s">
        <v>92</v>
      </c>
      <c r="C32" s="39" t="s">
        <v>56</v>
      </c>
      <c r="D32" s="34">
        <v>1</v>
      </c>
      <c r="E32" s="8"/>
      <c r="F32" s="18">
        <f t="shared" si="2"/>
        <v>0</v>
      </c>
    </row>
    <row r="33" spans="1:6" ht="27.75" customHeight="1">
      <c r="A33" s="51" t="s">
        <v>93</v>
      </c>
      <c r="B33" s="52" t="s">
        <v>80</v>
      </c>
      <c r="C33" s="39" t="s">
        <v>56</v>
      </c>
      <c r="D33" s="34">
        <v>77</v>
      </c>
      <c r="E33" s="8"/>
      <c r="F33" s="18">
        <f t="shared" si="2"/>
        <v>0</v>
      </c>
    </row>
    <row r="34" spans="1:6" ht="27.75" customHeight="1">
      <c r="A34" s="51" t="s">
        <v>94</v>
      </c>
      <c r="B34" s="52" t="s">
        <v>95</v>
      </c>
      <c r="C34" s="39" t="s">
        <v>56</v>
      </c>
      <c r="D34" s="43">
        <v>2</v>
      </c>
      <c r="E34" s="8"/>
      <c r="F34" s="18">
        <f t="shared" si="2"/>
        <v>0</v>
      </c>
    </row>
    <row r="35" spans="1:6" ht="27.75" customHeight="1">
      <c r="A35" s="51" t="s">
        <v>96</v>
      </c>
      <c r="B35" s="52" t="s">
        <v>97</v>
      </c>
      <c r="C35" s="39" t="s">
        <v>56</v>
      </c>
      <c r="D35" s="43">
        <v>2</v>
      </c>
      <c r="E35" s="8"/>
      <c r="F35" s="18">
        <f t="shared" si="2"/>
        <v>0</v>
      </c>
    </row>
    <row r="36" spans="1:6" ht="27.75" customHeight="1">
      <c r="A36" s="51" t="s">
        <v>98</v>
      </c>
      <c r="B36" s="52" t="s">
        <v>99</v>
      </c>
      <c r="C36" s="39" t="s">
        <v>56</v>
      </c>
      <c r="D36" s="43">
        <v>3</v>
      </c>
      <c r="E36" s="8"/>
      <c r="F36" s="18">
        <f t="shared" si="2"/>
        <v>0</v>
      </c>
    </row>
    <row r="37" spans="1:6" ht="27.75" customHeight="1">
      <c r="A37" s="51" t="s">
        <v>100</v>
      </c>
      <c r="B37" s="52" t="s">
        <v>101</v>
      </c>
      <c r="C37" s="39" t="s">
        <v>56</v>
      </c>
      <c r="D37" s="43">
        <v>43</v>
      </c>
      <c r="E37" s="8"/>
      <c r="F37" s="18">
        <f t="shared" si="2"/>
        <v>0</v>
      </c>
    </row>
    <row r="38" spans="1:6" ht="27.75" customHeight="1">
      <c r="A38" s="51" t="s">
        <v>102</v>
      </c>
      <c r="B38" s="52" t="s">
        <v>103</v>
      </c>
      <c r="C38" s="39" t="s">
        <v>56</v>
      </c>
      <c r="D38" s="43">
        <v>30</v>
      </c>
      <c r="E38" s="8"/>
      <c r="F38" s="18">
        <f t="shared" si="2"/>
        <v>0</v>
      </c>
    </row>
    <row r="39" spans="1:6" ht="27.75" customHeight="1">
      <c r="A39" s="51" t="s">
        <v>105</v>
      </c>
      <c r="B39" s="52" t="s">
        <v>119</v>
      </c>
      <c r="C39" s="39"/>
      <c r="D39" s="43"/>
      <c r="E39" s="8"/>
      <c r="F39" s="18"/>
    </row>
    <row r="40" spans="1:6" ht="27.75" customHeight="1">
      <c r="A40" s="51" t="s">
        <v>48</v>
      </c>
      <c r="B40" s="52" t="s">
        <v>76</v>
      </c>
      <c r="C40" s="39" t="s">
        <v>56</v>
      </c>
      <c r="D40" s="43">
        <v>1</v>
      </c>
      <c r="E40" s="8"/>
      <c r="F40" s="18">
        <f aca="true" t="shared" si="3" ref="F40:F52">ROUND(D40*E40,0)</f>
        <v>0</v>
      </c>
    </row>
    <row r="41" spans="1:6" ht="27.75" customHeight="1">
      <c r="A41" s="51" t="s">
        <v>83</v>
      </c>
      <c r="B41" s="52" t="s">
        <v>79</v>
      </c>
      <c r="C41" s="39" t="s">
        <v>56</v>
      </c>
      <c r="D41" s="43">
        <v>6</v>
      </c>
      <c r="E41" s="8"/>
      <c r="F41" s="18">
        <f t="shared" si="3"/>
        <v>0</v>
      </c>
    </row>
    <row r="42" spans="1:6" ht="27.75" customHeight="1">
      <c r="A42" s="51" t="s">
        <v>84</v>
      </c>
      <c r="B42" s="52" t="s">
        <v>106</v>
      </c>
      <c r="C42" s="39" t="s">
        <v>56</v>
      </c>
      <c r="D42" s="43">
        <v>5</v>
      </c>
      <c r="E42" s="8"/>
      <c r="F42" s="18">
        <f t="shared" si="3"/>
        <v>0</v>
      </c>
    </row>
    <row r="43" spans="1:6" ht="27.75" customHeight="1">
      <c r="A43" s="51" t="s">
        <v>86</v>
      </c>
      <c r="B43" s="52" t="s">
        <v>107</v>
      </c>
      <c r="C43" s="39" t="s">
        <v>56</v>
      </c>
      <c r="D43" s="43">
        <v>35</v>
      </c>
      <c r="E43" s="8"/>
      <c r="F43" s="18">
        <f t="shared" si="3"/>
        <v>0</v>
      </c>
    </row>
    <row r="44" spans="1:6" ht="27.75" customHeight="1">
      <c r="A44" s="51" t="s">
        <v>87</v>
      </c>
      <c r="B44" s="52" t="s">
        <v>108</v>
      </c>
      <c r="C44" s="39" t="s">
        <v>56</v>
      </c>
      <c r="D44" s="43">
        <v>2</v>
      </c>
      <c r="E44" s="8"/>
      <c r="F44" s="18">
        <f t="shared" si="3"/>
        <v>0</v>
      </c>
    </row>
    <row r="45" spans="1:6" ht="27.75" customHeight="1">
      <c r="A45" s="51" t="s">
        <v>88</v>
      </c>
      <c r="B45" s="52" t="s">
        <v>109</v>
      </c>
      <c r="C45" s="39" t="s">
        <v>56</v>
      </c>
      <c r="D45" s="43">
        <v>9</v>
      </c>
      <c r="E45" s="8"/>
      <c r="F45" s="18">
        <f t="shared" si="3"/>
        <v>0</v>
      </c>
    </row>
    <row r="46" spans="1:6" ht="27.75" customHeight="1">
      <c r="A46" s="51" t="s">
        <v>89</v>
      </c>
      <c r="B46" s="52" t="s">
        <v>110</v>
      </c>
      <c r="C46" s="39" t="s">
        <v>56</v>
      </c>
      <c r="D46" s="43">
        <v>15</v>
      </c>
      <c r="E46" s="8"/>
      <c r="F46" s="18">
        <f t="shared" si="3"/>
        <v>0</v>
      </c>
    </row>
    <row r="47" spans="1:6" ht="27.75" customHeight="1">
      <c r="A47" s="51" t="s">
        <v>91</v>
      </c>
      <c r="B47" s="52" t="s">
        <v>111</v>
      </c>
      <c r="C47" s="39" t="s">
        <v>56</v>
      </c>
      <c r="D47" s="43">
        <v>12</v>
      </c>
      <c r="E47" s="8"/>
      <c r="F47" s="18">
        <f t="shared" si="3"/>
        <v>0</v>
      </c>
    </row>
    <row r="48" spans="1:6" ht="27.75" customHeight="1">
      <c r="A48" s="51" t="s">
        <v>93</v>
      </c>
      <c r="B48" s="52" t="s">
        <v>112</v>
      </c>
      <c r="C48" s="39" t="s">
        <v>56</v>
      </c>
      <c r="D48" s="43">
        <v>1</v>
      </c>
      <c r="E48" s="8"/>
      <c r="F48" s="18">
        <f t="shared" si="3"/>
        <v>0</v>
      </c>
    </row>
    <row r="49" spans="1:6" ht="27.75" customHeight="1">
      <c r="A49" s="51" t="s">
        <v>94</v>
      </c>
      <c r="B49" s="52" t="s">
        <v>113</v>
      </c>
      <c r="C49" s="39" t="s">
        <v>56</v>
      </c>
      <c r="D49" s="43">
        <v>23</v>
      </c>
      <c r="E49" s="8"/>
      <c r="F49" s="18">
        <f t="shared" si="3"/>
        <v>0</v>
      </c>
    </row>
    <row r="50" spans="1:6" ht="27.75" customHeight="1">
      <c r="A50" s="51" t="s">
        <v>96</v>
      </c>
      <c r="B50" s="52" t="s">
        <v>114</v>
      </c>
      <c r="C50" s="39" t="s">
        <v>56</v>
      </c>
      <c r="D50" s="43">
        <v>1</v>
      </c>
      <c r="E50" s="8"/>
      <c r="F50" s="18">
        <f t="shared" si="3"/>
        <v>0</v>
      </c>
    </row>
    <row r="51" spans="1:6" ht="27.75" customHeight="1">
      <c r="A51" s="51" t="s">
        <v>98</v>
      </c>
      <c r="B51" s="52" t="s">
        <v>115</v>
      </c>
      <c r="C51" s="39" t="s">
        <v>56</v>
      </c>
      <c r="D51" s="43">
        <v>13</v>
      </c>
      <c r="E51" s="8"/>
      <c r="F51" s="18">
        <f t="shared" si="3"/>
        <v>0</v>
      </c>
    </row>
    <row r="52" spans="1:6" ht="27.75" customHeight="1">
      <c r="A52" s="51" t="s">
        <v>100</v>
      </c>
      <c r="B52" s="52" t="s">
        <v>116</v>
      </c>
      <c r="C52" s="39" t="s">
        <v>56</v>
      </c>
      <c r="D52" s="43">
        <v>10</v>
      </c>
      <c r="E52" s="8"/>
      <c r="F52" s="18">
        <f t="shared" si="3"/>
        <v>0</v>
      </c>
    </row>
    <row r="53" spans="1:6" ht="27.75" customHeight="1">
      <c r="A53" s="53" t="s">
        <v>117</v>
      </c>
      <c r="B53" s="50" t="s">
        <v>118</v>
      </c>
      <c r="C53" s="39" t="s">
        <v>56</v>
      </c>
      <c r="D53" s="43">
        <v>6</v>
      </c>
      <c r="E53" s="8"/>
      <c r="F53" s="18">
        <f>ROUND(D53*E53,0)</f>
        <v>0</v>
      </c>
    </row>
    <row r="54" spans="1:6" ht="33.75" customHeight="1">
      <c r="A54" s="63" t="s">
        <v>43</v>
      </c>
      <c r="B54" s="59"/>
      <c r="C54" s="59"/>
      <c r="D54" s="64">
        <f>ROUND(SUM(F5:F53),0)</f>
        <v>0</v>
      </c>
      <c r="E54" s="64"/>
      <c r="F54" s="25" t="s">
        <v>19</v>
      </c>
    </row>
  </sheetData>
  <sheetProtection password="F1ED" sheet="1"/>
  <protectedRanges>
    <protectedRange sqref="E7:E8 E10:E15 E17:E23 E25:E38 E40:E53" name="区域1"/>
  </protectedRanges>
  <mergeCells count="6">
    <mergeCell ref="A1:F1"/>
    <mergeCell ref="B2:D2"/>
    <mergeCell ref="E2:F2"/>
    <mergeCell ref="A3:F3"/>
    <mergeCell ref="A54:C54"/>
    <mergeCell ref="D54:E54"/>
  </mergeCells>
  <printOptions horizontalCentered="1"/>
  <pageMargins left="0.5511811023622047" right="0.5511811023622047" top="0.7874015748031497" bottom="0.7874015748031497" header="0.5118110236220472" footer="0.590551181102362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9.75390625" style="0" customWidth="1"/>
    <col min="2" max="2" width="8.50390625" style="0" customWidth="1"/>
    <col min="3" max="3" width="48.75390625" style="0" customWidth="1"/>
    <col min="4" max="4" width="22.00390625" style="0" customWidth="1"/>
  </cols>
  <sheetData>
    <row r="1" spans="1:4" ht="39.75" customHeight="1">
      <c r="A1" s="65" t="s">
        <v>7</v>
      </c>
      <c r="B1" s="65"/>
      <c r="C1" s="65"/>
      <c r="D1" s="65"/>
    </row>
    <row r="2" spans="1:4" ht="39" customHeight="1">
      <c r="A2" s="21" t="s">
        <v>33</v>
      </c>
      <c r="B2" s="71" t="str">
        <f>'第100章'!B2</f>
        <v>2018年房山区公路网交通标志调整及里程桩完善工程</v>
      </c>
      <c r="C2" s="71"/>
      <c r="D2" s="38" t="s">
        <v>51</v>
      </c>
    </row>
    <row r="3" spans="1:4" ht="39" customHeight="1">
      <c r="A3" s="7" t="s">
        <v>8</v>
      </c>
      <c r="B3" s="7" t="s">
        <v>9</v>
      </c>
      <c r="C3" s="7" t="s">
        <v>10</v>
      </c>
      <c r="D3" s="37" t="s">
        <v>50</v>
      </c>
    </row>
    <row r="4" spans="1:4" ht="34.5" customHeight="1">
      <c r="A4" s="1">
        <v>1</v>
      </c>
      <c r="B4" s="1">
        <v>100</v>
      </c>
      <c r="C4" s="1" t="s">
        <v>11</v>
      </c>
      <c r="D4" s="33">
        <f>'第100章'!D11</f>
        <v>0</v>
      </c>
    </row>
    <row r="5" spans="1:4" ht="34.5" customHeight="1">
      <c r="A5" s="1">
        <v>2</v>
      </c>
      <c r="B5" s="1">
        <v>200</v>
      </c>
      <c r="C5" s="1" t="s">
        <v>12</v>
      </c>
      <c r="D5" s="33"/>
    </row>
    <row r="6" spans="1:4" ht="34.5" customHeight="1">
      <c r="A6" s="1">
        <v>3</v>
      </c>
      <c r="B6" s="1">
        <v>300</v>
      </c>
      <c r="C6" s="1" t="s">
        <v>13</v>
      </c>
      <c r="D6" s="33"/>
    </row>
    <row r="7" spans="1:4" ht="34.5" customHeight="1">
      <c r="A7" s="1">
        <v>4</v>
      </c>
      <c r="B7" s="1">
        <v>400</v>
      </c>
      <c r="C7" s="1" t="s">
        <v>14</v>
      </c>
      <c r="D7" s="33"/>
    </row>
    <row r="8" spans="1:4" ht="34.5" customHeight="1">
      <c r="A8" s="1">
        <v>5</v>
      </c>
      <c r="B8" s="1">
        <v>500</v>
      </c>
      <c r="C8" s="1" t="s">
        <v>15</v>
      </c>
      <c r="D8" s="33"/>
    </row>
    <row r="9" spans="1:4" ht="34.5" customHeight="1">
      <c r="A9" s="1">
        <v>6</v>
      </c>
      <c r="B9" s="1">
        <v>600</v>
      </c>
      <c r="C9" s="1" t="s">
        <v>16</v>
      </c>
      <c r="D9" s="33">
        <f>'第600章'!D54</f>
        <v>0</v>
      </c>
    </row>
    <row r="10" spans="1:4" ht="34.5" customHeight="1">
      <c r="A10" s="1">
        <v>7</v>
      </c>
      <c r="B10" s="1">
        <v>700</v>
      </c>
      <c r="C10" s="1" t="s">
        <v>17</v>
      </c>
      <c r="D10" s="33"/>
    </row>
    <row r="11" spans="1:4" ht="34.5" customHeight="1">
      <c r="A11" s="1">
        <v>8</v>
      </c>
      <c r="B11" s="68" t="s">
        <v>21</v>
      </c>
      <c r="C11" s="68"/>
      <c r="D11" s="33">
        <f>SUM(D4:D10)</f>
        <v>0</v>
      </c>
    </row>
    <row r="12" spans="1:4" ht="34.5" customHeight="1">
      <c r="A12" s="1">
        <v>9</v>
      </c>
      <c r="B12" s="68" t="s">
        <v>22</v>
      </c>
      <c r="C12" s="68"/>
      <c r="D12" s="33"/>
    </row>
    <row r="13" spans="1:4" ht="34.5" customHeight="1">
      <c r="A13" s="1">
        <v>10</v>
      </c>
      <c r="B13" s="68" t="s">
        <v>41</v>
      </c>
      <c r="C13" s="68"/>
      <c r="D13" s="33">
        <f>ROUND(5004623*1.5%,0)</f>
        <v>75069</v>
      </c>
    </row>
    <row r="14" spans="1:4" ht="40.5" customHeight="1">
      <c r="A14" s="1">
        <v>11</v>
      </c>
      <c r="B14" s="70" t="s">
        <v>42</v>
      </c>
      <c r="C14" s="70"/>
      <c r="D14" s="33">
        <f>D11-D12-D13</f>
        <v>-75069</v>
      </c>
    </row>
    <row r="15" spans="1:4" ht="40.5" customHeight="1">
      <c r="A15" s="1">
        <v>12</v>
      </c>
      <c r="B15" s="69" t="s">
        <v>52</v>
      </c>
      <c r="C15" s="68"/>
      <c r="D15" s="33">
        <f>ROUND(D14*3%,0)</f>
        <v>-2252</v>
      </c>
    </row>
    <row r="16" spans="1:4" ht="34.5" customHeight="1">
      <c r="A16" s="1">
        <v>13</v>
      </c>
      <c r="B16" s="69" t="s">
        <v>53</v>
      </c>
      <c r="C16" s="68"/>
      <c r="D16" s="33">
        <f>D11+D15</f>
        <v>-2252</v>
      </c>
    </row>
    <row r="17" spans="1:3" ht="30" customHeight="1">
      <c r="A17" s="66"/>
      <c r="B17" s="67"/>
      <c r="C17" s="67"/>
    </row>
  </sheetData>
  <sheetProtection password="F1ED" sheet="1"/>
  <mergeCells count="9">
    <mergeCell ref="A1:D1"/>
    <mergeCell ref="A17:C17"/>
    <mergeCell ref="B13:C13"/>
    <mergeCell ref="B11:C11"/>
    <mergeCell ref="B12:C12"/>
    <mergeCell ref="B16:C16"/>
    <mergeCell ref="B14:C14"/>
    <mergeCell ref="B2:C2"/>
    <mergeCell ref="B15:C15"/>
  </mergeCells>
  <printOptions horizontalCentered="1"/>
  <pageMargins left="0.15748031496062992" right="0.15748031496062992" top="0.5905511811023623" bottom="2.283464566929134" header="0.35433070866141736" footer="1.259842519685039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2018-10-15T02:45:18Z</cp:lastPrinted>
  <dcterms:created xsi:type="dcterms:W3CDTF">2008-04-07T07:00:19Z</dcterms:created>
  <dcterms:modified xsi:type="dcterms:W3CDTF">2018-10-15T02:52:32Z</dcterms:modified>
  <cp:category/>
  <cp:version/>
  <cp:contentType/>
  <cp:contentStatus/>
</cp:coreProperties>
</file>