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000" tabRatio="940" activeTab="3"/>
  </bookViews>
  <sheets>
    <sheet name="第100章" sheetId="1" r:id="rId1"/>
    <sheet name="第600章" sheetId="2" r:id="rId2"/>
    <sheet name="业主提供的设备清单" sheetId="3" r:id="rId3"/>
    <sheet name="汇总表" sheetId="4" r:id="rId4"/>
  </sheets>
  <definedNames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<sst xmlns="http://schemas.openxmlformats.org/spreadsheetml/2006/main" count="175" uniqueCount="124">
  <si>
    <t>工程量清单</t>
  </si>
  <si>
    <t>单位</t>
  </si>
  <si>
    <t>数量</t>
  </si>
  <si>
    <t>单价</t>
  </si>
  <si>
    <t>合价</t>
  </si>
  <si>
    <t>货币单位：人民币元</t>
  </si>
  <si>
    <t>清单     第100章   总则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</si>
  <si>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</si>
  <si>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</si>
  <si>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</si>
  <si>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</si>
  <si>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</si>
  <si>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</si>
  <si>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</si>
  <si>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</si>
  <si>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</si>
  <si>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</si>
  <si>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</si>
  <si>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</si>
  <si>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货币单位：人民币元</t>
  </si>
  <si>
    <t>工程名称：</t>
  </si>
  <si>
    <t>元</t>
  </si>
  <si>
    <t>102-1</t>
  </si>
  <si>
    <t>竣工文件</t>
  </si>
  <si>
    <t>总额</t>
  </si>
  <si>
    <t>102-2</t>
  </si>
  <si>
    <t>施工环保费</t>
  </si>
  <si>
    <t>104-1</t>
  </si>
  <si>
    <t>金额（元）</t>
  </si>
  <si>
    <t>清单  第100章 合计   人民币</t>
  </si>
  <si>
    <t>102-3</t>
  </si>
  <si>
    <t>第100章至第700章清单合计</t>
  </si>
  <si>
    <t>安全生产费</t>
  </si>
  <si>
    <t>承包人驻地建设</t>
  </si>
  <si>
    <t>第600章  安全设施及预埋管线</t>
  </si>
  <si>
    <t>清单  第600章 合计   人民币</t>
  </si>
  <si>
    <t>609-1</t>
  </si>
  <si>
    <t>已包含在清单合计中材料、工程设备、专业工程暂估价合计</t>
  </si>
  <si>
    <t>清单合计减去材料、工程设备、专业工程暂估价、安全生产费（非竞争性部分）合计(8-9-10=11)（评标价）</t>
  </si>
  <si>
    <t>子目号</t>
  </si>
  <si>
    <t>子目名称</t>
  </si>
  <si>
    <t xml:space="preserve"> -a</t>
  </si>
  <si>
    <t xml:space="preserve"> -b</t>
  </si>
  <si>
    <t>业主提供的设备清单</t>
  </si>
  <si>
    <t>序号</t>
  </si>
  <si>
    <t>名称</t>
  </si>
  <si>
    <t>品牌</t>
  </si>
  <si>
    <t>规格</t>
  </si>
  <si>
    <t>备注</t>
  </si>
  <si>
    <t>套</t>
  </si>
  <si>
    <t>投标书签署人签字：</t>
  </si>
  <si>
    <t>套</t>
  </si>
  <si>
    <t>已包含在清单合计中的安全生产费
(非竞争性部分，即投标控制价上限的1.5％）</t>
  </si>
  <si>
    <t xml:space="preserve"> -c</t>
  </si>
  <si>
    <t xml:space="preserve"> -d</t>
  </si>
  <si>
    <t>处</t>
  </si>
  <si>
    <t>激光交通量调查设备</t>
  </si>
  <si>
    <t xml:space="preserve"> -e</t>
  </si>
  <si>
    <t xml:space="preserve"> -f</t>
  </si>
  <si>
    <t xml:space="preserve"> -g</t>
  </si>
  <si>
    <t xml:space="preserve"> -h</t>
  </si>
  <si>
    <t xml:space="preserve"> -i</t>
  </si>
  <si>
    <t>超声波交调设备</t>
  </si>
  <si>
    <t>超声波交通量调查设备</t>
  </si>
  <si>
    <r>
      <t>609-</t>
    </r>
    <r>
      <rPr>
        <sz val="12"/>
        <rFont val="宋体"/>
        <family val="0"/>
      </rPr>
      <t>2</t>
    </r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</si>
  <si>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年房山区公路路网交通信息采集与发布设施建设工程</t>
    </r>
  </si>
  <si>
    <r>
      <t>6</t>
    </r>
    <r>
      <rPr>
        <sz val="12"/>
        <rFont val="宋体"/>
        <family val="0"/>
      </rPr>
      <t>09-3</t>
    </r>
  </si>
  <si>
    <t>视频采集设备</t>
  </si>
  <si>
    <t>G107京深路 K55+350</t>
  </si>
  <si>
    <t>处</t>
  </si>
  <si>
    <t>G108京昆路 K81+100</t>
  </si>
  <si>
    <t>S320 G108复线 K0+200</t>
  </si>
  <si>
    <t>S320 G108复线 K0+600</t>
  </si>
  <si>
    <t>S320 G108复线 K4+600</t>
  </si>
  <si>
    <t>X004炒十路 K2+030</t>
  </si>
  <si>
    <t>X008大于路 K0+950</t>
  </si>
  <si>
    <t>X013班陈路 K0+900</t>
  </si>
  <si>
    <t>X015刘夏路 K4+840</t>
  </si>
  <si>
    <t>X016石水路 K4+450</t>
  </si>
  <si>
    <t>X018六石路 K0+100</t>
  </si>
  <si>
    <t>X019贾金路 K0+100</t>
  </si>
  <si>
    <t>X022石花洞路 K0+510</t>
  </si>
  <si>
    <t>X023坨万路 K0+170</t>
  </si>
  <si>
    <t>X026顾八路 K7+100</t>
  </si>
  <si>
    <t>X027郑满路 K0+530</t>
  </si>
  <si>
    <t>X028岳下路 K0+330</t>
  </si>
  <si>
    <t>X030红南路 K6+300</t>
  </si>
  <si>
    <t>X032窦公路 K3+300</t>
  </si>
  <si>
    <t>X033辛北路 K3+390</t>
  </si>
  <si>
    <t>X034龙下路 K4+030</t>
  </si>
  <si>
    <t>X035官渠路 K1+950</t>
  </si>
  <si>
    <t>X036紫元路 K0+100</t>
  </si>
  <si>
    <t>X038良坨路支线 K2+350</t>
  </si>
  <si>
    <t>X041坨万路支线 K0+300</t>
  </si>
  <si>
    <t>X044房窑路 K1+480</t>
  </si>
  <si>
    <t>X045十霞路 K1+400</t>
  </si>
  <si>
    <t>X046下圣路 K0+200</t>
  </si>
  <si>
    <t>X048立西路 K2+900</t>
  </si>
  <si>
    <t>X017涞宝路 K50+600</t>
  </si>
  <si>
    <t>X203焦万路 K0+320</t>
  </si>
  <si>
    <t>X209军红路 K13+000</t>
  </si>
  <si>
    <t>X210炒十路支线 K1+060</t>
  </si>
  <si>
    <t xml:space="preserve"> -c</t>
  </si>
  <si>
    <t xml:space="preserve"> -d</t>
  </si>
  <si>
    <t xml:space="preserve"> -e</t>
  </si>
  <si>
    <t xml:space="preserve"> -f</t>
  </si>
  <si>
    <t xml:space="preserve"> -g</t>
  </si>
  <si>
    <t>道路监控摄像机</t>
  </si>
  <si>
    <r>
      <t xml:space="preserve"> -</t>
    </r>
    <r>
      <rPr>
        <sz val="12"/>
        <rFont val="宋体"/>
        <family val="0"/>
      </rPr>
      <t>j</t>
    </r>
  </si>
  <si>
    <r>
      <t xml:space="preserve"> -</t>
    </r>
    <r>
      <rPr>
        <sz val="12"/>
        <rFont val="宋体"/>
        <family val="0"/>
      </rPr>
      <t>k</t>
    </r>
  </si>
  <si>
    <r>
      <t xml:space="preserve"> -</t>
    </r>
    <r>
      <rPr>
        <sz val="12"/>
        <rFont val="宋体"/>
        <family val="0"/>
      </rPr>
      <t>l</t>
    </r>
  </si>
  <si>
    <r>
      <t xml:space="preserve"> -</t>
    </r>
    <r>
      <rPr>
        <sz val="12"/>
        <rFont val="宋体"/>
        <family val="0"/>
      </rPr>
      <t>m</t>
    </r>
  </si>
  <si>
    <r>
      <t xml:space="preserve"> -</t>
    </r>
    <r>
      <rPr>
        <sz val="12"/>
        <rFont val="宋体"/>
        <family val="0"/>
      </rPr>
      <t>n</t>
    </r>
  </si>
  <si>
    <r>
      <t xml:space="preserve"> -</t>
    </r>
    <r>
      <rPr>
        <sz val="12"/>
        <rFont val="宋体"/>
        <family val="0"/>
      </rPr>
      <t>o</t>
    </r>
  </si>
  <si>
    <t xml:space="preserve"> -h</t>
  </si>
  <si>
    <t xml:space="preserve"> -i</t>
  </si>
  <si>
    <t xml:space="preserve"> -j</t>
  </si>
  <si>
    <t xml:space="preserve"> -k</t>
  </si>
  <si>
    <t xml:space="preserve"> -l</t>
  </si>
  <si>
    <t xml:space="preserve"> -m</t>
  </si>
  <si>
    <t xml:space="preserve"> -n</t>
  </si>
  <si>
    <t xml:space="preserve"> -o</t>
  </si>
  <si>
    <r>
      <t xml:space="preserve"> -</t>
    </r>
    <r>
      <rPr>
        <sz val="12"/>
        <rFont val="宋体"/>
        <family val="0"/>
      </rPr>
      <t>p</t>
    </r>
  </si>
  <si>
    <r>
      <t>投标价（=</t>
    </r>
    <r>
      <rPr>
        <sz val="12"/>
        <rFont val="宋体"/>
        <family val="0"/>
      </rPr>
      <t>8</t>
    </r>
    <r>
      <rPr>
        <sz val="12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</si>
</sst>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</numFmts>
  <fonts count="4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u val="single"/>
      <sz val="12"/>
      <name val="Calibri"/>
      <family val="0"/>
    </font>
    <font>
      <b/>
      <sz val="1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85" fontId="44" fillId="0" borderId="10" xfId="0" applyNumberFormat="1" applyFont="1" applyBorder="1" applyAlignment="1">
      <alignment horizontal="center" vertical="center" shrinkToFit="1"/>
    </xf>
    <xf numFmtId="185" fontId="44" fillId="0" borderId="10" xfId="0" applyNumberFormat="1" applyFont="1" applyBorder="1" applyAlignment="1" applyProtection="1">
      <alignment horizontal="center" vertical="center" shrinkToFit="1"/>
      <protection hidden="1"/>
    </xf>
    <xf numFmtId="185" fontId="44" fillId="0" borderId="10" xfId="0" applyNumberFormat="1" applyFont="1" applyBorder="1" applyAlignment="1" applyProtection="1">
      <alignment horizontal="center" vertical="center" shrinkToFi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84" fontId="44" fillId="0" borderId="10" xfId="0" applyNumberFormat="1" applyFont="1" applyFill="1" applyBorder="1" applyAlignment="1">
      <alignment horizontal="center" vertical="center"/>
    </xf>
    <xf numFmtId="185" fontId="44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 shrinkToFit="1"/>
    </xf>
    <xf numFmtId="0" fontId="0" fillId="0" borderId="0" xfId="0" applyFont="1" applyBorder="1" applyAlignment="1" applyProtection="1">
      <alignment vertical="center" shrinkToFit="1"/>
      <protection hidden="1"/>
    </xf>
    <xf numFmtId="0" fontId="8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shrinkToFit="1"/>
    </xf>
    <xf numFmtId="184" fontId="44" fillId="0" borderId="10" xfId="0" applyNumberFormat="1" applyFont="1" applyFill="1" applyBorder="1" applyAlignment="1" applyProtection="1">
      <alignment horizontal="center" vertical="center" shrinkToFit="1"/>
      <protection/>
    </xf>
    <xf numFmtId="185" fontId="4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4" fillId="0" borderId="0" xfId="0" applyFont="1" applyFill="1" applyAlignment="1">
      <alignment vertical="center" shrinkToFit="1"/>
    </xf>
    <xf numFmtId="0" fontId="44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horizontal="right" vertical="center"/>
    </xf>
    <xf numFmtId="185" fontId="46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 shrinkToFit="1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4" fillId="0" borderId="14" xfId="0" applyFont="1" applyFill="1" applyBorder="1" applyAlignment="1" applyProtection="1">
      <alignment horizontal="center" vertical="center" shrinkToFit="1"/>
      <protection hidden="1"/>
    </xf>
    <xf numFmtId="0" fontId="44" fillId="0" borderId="0" xfId="0" applyFont="1" applyFill="1" applyBorder="1" applyAlignment="1" applyProtection="1">
      <alignment horizontal="left" vertical="center" shrinkToFit="1"/>
      <protection hidden="1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85" fontId="0" fillId="0" borderId="10" xfId="0" applyNumberFormat="1" applyFont="1" applyBorder="1" applyAlignment="1" applyProtection="1">
      <alignment horizontal="center" vertical="center" wrapText="1"/>
      <protection hidden="1"/>
    </xf>
    <xf numFmtId="185" fontId="0" fillId="0" borderId="10" xfId="0" applyNumberFormat="1" applyFont="1" applyBorder="1" applyAlignment="1" applyProtection="1">
      <alignment horizontal="center" vertical="center"/>
      <protection hidden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9.50390625" style="10" customWidth="1"/>
    <col min="2" max="2" width="25.125" style="10" customWidth="1"/>
    <col min="3" max="3" width="10.75390625" style="10" customWidth="1"/>
    <col min="4" max="4" width="9.375" style="10" customWidth="1"/>
    <col min="5" max="5" width="10.625" style="10" customWidth="1"/>
    <col min="6" max="6" width="13.625" style="10" customWidth="1"/>
    <col min="7" max="16384" width="9.00390625" style="10" customWidth="1"/>
  </cols>
  <sheetData>
    <row r="1" spans="1:6" ht="39.75" customHeight="1">
      <c r="A1" s="43" t="s">
        <v>0</v>
      </c>
      <c r="B1" s="43"/>
      <c r="C1" s="43"/>
      <c r="D1" s="43"/>
      <c r="E1" s="43"/>
      <c r="F1" s="43"/>
    </row>
    <row r="2" spans="1:6" ht="39.75" customHeight="1">
      <c r="A2" s="10" t="s">
        <v>20</v>
      </c>
      <c r="B2" s="47" t="s">
        <v>65</v>
      </c>
      <c r="C2" s="47"/>
      <c r="D2" s="47"/>
      <c r="E2" s="48" t="s">
        <v>5</v>
      </c>
      <c r="F2" s="48"/>
    </row>
    <row r="3" spans="1:6" ht="34.5" customHeight="1">
      <c r="A3" s="44" t="s">
        <v>6</v>
      </c>
      <c r="B3" s="45"/>
      <c r="C3" s="45"/>
      <c r="D3" s="45"/>
      <c r="E3" s="45"/>
      <c r="F3" s="46"/>
    </row>
    <row r="4" spans="1:6" ht="34.5" customHeight="1">
      <c r="A4" s="11" t="s">
        <v>39</v>
      </c>
      <c r="B4" s="11" t="s">
        <v>40</v>
      </c>
      <c r="C4" s="11" t="s">
        <v>1</v>
      </c>
      <c r="D4" s="11" t="s">
        <v>2</v>
      </c>
      <c r="E4" s="11" t="s">
        <v>3</v>
      </c>
      <c r="F4" s="11" t="s">
        <v>4</v>
      </c>
    </row>
    <row r="5" spans="1:6" ht="34.5" customHeight="1">
      <c r="A5" s="12" t="s">
        <v>22</v>
      </c>
      <c r="B5" s="12" t="s">
        <v>23</v>
      </c>
      <c r="C5" s="12" t="s">
        <v>24</v>
      </c>
      <c r="D5" s="12">
        <v>1</v>
      </c>
      <c r="E5" s="13"/>
      <c r="F5" s="14">
        <f>ROUND(D5*E5,0)</f>
        <v>0</v>
      </c>
    </row>
    <row r="6" spans="1:6" ht="34.5" customHeight="1">
      <c r="A6" s="12" t="s">
        <v>25</v>
      </c>
      <c r="B6" s="12" t="s">
        <v>26</v>
      </c>
      <c r="C6" s="12" t="s">
        <v>24</v>
      </c>
      <c r="D6" s="12">
        <v>1</v>
      </c>
      <c r="E6" s="15"/>
      <c r="F6" s="14">
        <f>ROUND(D6*E6,0)</f>
        <v>0</v>
      </c>
    </row>
    <row r="7" spans="1:6" ht="34.5" customHeight="1">
      <c r="A7" s="12" t="s">
        <v>30</v>
      </c>
      <c r="B7" s="16" t="s">
        <v>32</v>
      </c>
      <c r="C7" s="12" t="s">
        <v>24</v>
      </c>
      <c r="D7" s="12">
        <v>1</v>
      </c>
      <c r="E7" s="15"/>
      <c r="F7" s="14">
        <f>ROUND(D7*E7,0)</f>
        <v>0</v>
      </c>
    </row>
    <row r="8" spans="1:6" ht="34.5" customHeight="1">
      <c r="A8" s="12" t="s">
        <v>27</v>
      </c>
      <c r="B8" s="12" t="s">
        <v>33</v>
      </c>
      <c r="C8" s="12" t="s">
        <v>24</v>
      </c>
      <c r="D8" s="12">
        <v>1</v>
      </c>
      <c r="E8" s="15"/>
      <c r="F8" s="14">
        <f>ROUND(D8*E8,0)</f>
        <v>0</v>
      </c>
    </row>
    <row r="9" spans="1:14" ht="34.5" customHeight="1">
      <c r="A9" s="40" t="s">
        <v>29</v>
      </c>
      <c r="B9" s="41"/>
      <c r="C9" s="41"/>
      <c r="D9" s="42">
        <f>ROUND(SUM(F5:F8),0)</f>
        <v>0</v>
      </c>
      <c r="E9" s="42"/>
      <c r="F9" s="17" t="s">
        <v>21</v>
      </c>
      <c r="G9" s="18"/>
      <c r="H9" s="18"/>
      <c r="I9" s="18"/>
      <c r="J9" s="18"/>
      <c r="K9" s="18"/>
      <c r="L9" s="18"/>
      <c r="M9" s="18"/>
      <c r="N9" s="18"/>
    </row>
  </sheetData>
  <sheetProtection password="E476" sheet="1"/>
  <protectedRanges>
    <protectedRange sqref="E5:E8" name="区域1"/>
  </protectedRanges>
  <mergeCells count="6">
    <mergeCell ref="A9:C9"/>
    <mergeCell ref="D9:E9"/>
    <mergeCell ref="A1:F1"/>
    <mergeCell ref="A3:F3"/>
    <mergeCell ref="B2:D2"/>
    <mergeCell ref="E2:F2"/>
  </mergeCells>
  <printOptions horizontalCentered="1"/>
  <pageMargins left="0.5511811023622047" right="0.5511811023622047" top="0.7874015748031497" bottom="0.984251968503937" header="0.5118110236220472" footer="4.58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7">
      <selection activeCell="E6" sqref="E6"/>
    </sheetView>
  </sheetViews>
  <sheetFormatPr defaultColWidth="9.00390625" defaultRowHeight="14.25"/>
  <cols>
    <col min="1" max="1" width="11.00390625" style="25" customWidth="1"/>
    <col min="2" max="2" width="28.25390625" style="25" customWidth="1"/>
    <col min="3" max="3" width="9.50390625" style="25" customWidth="1"/>
    <col min="4" max="4" width="10.00390625" style="32" customWidth="1"/>
    <col min="5" max="5" width="10.625" style="32" customWidth="1"/>
    <col min="6" max="6" width="12.50390625" style="32" customWidth="1"/>
    <col min="7" max="10" width="9.00390625" style="27" customWidth="1"/>
    <col min="11" max="11" width="11.375" style="27" customWidth="1"/>
    <col min="12" max="12" width="11.00390625" style="27" customWidth="1"/>
    <col min="13" max="14" width="9.00390625" style="27" customWidth="1"/>
    <col min="15" max="16384" width="9.00390625" style="25" customWidth="1"/>
  </cols>
  <sheetData>
    <row r="1" spans="1:14" ht="30" customHeight="1">
      <c r="A1" s="49" t="s">
        <v>0</v>
      </c>
      <c r="B1" s="49"/>
      <c r="C1" s="49"/>
      <c r="D1" s="49"/>
      <c r="E1" s="49"/>
      <c r="F1" s="49"/>
      <c r="G1" s="25"/>
      <c r="H1" s="25"/>
      <c r="I1" s="25"/>
      <c r="J1" s="25"/>
      <c r="K1" s="25"/>
      <c r="L1" s="25"/>
      <c r="M1" s="25"/>
      <c r="N1" s="25"/>
    </row>
    <row r="2" spans="1:6" ht="30" customHeight="1">
      <c r="A2" s="26" t="s">
        <v>20</v>
      </c>
      <c r="B2" s="51" t="str">
        <f>'第100章'!B2</f>
        <v>2016年房山区公路路网交通信息采集与发布设施建设工程</v>
      </c>
      <c r="C2" s="51"/>
      <c r="D2" s="51"/>
      <c r="E2" s="50" t="s">
        <v>7</v>
      </c>
      <c r="F2" s="50"/>
    </row>
    <row r="3" spans="1:6" ht="30" customHeight="1">
      <c r="A3" s="52" t="s">
        <v>34</v>
      </c>
      <c r="B3" s="53"/>
      <c r="C3" s="53"/>
      <c r="D3" s="53"/>
      <c r="E3" s="53"/>
      <c r="F3" s="54"/>
    </row>
    <row r="4" spans="1:6" ht="30" customHeight="1">
      <c r="A4" s="28" t="s">
        <v>39</v>
      </c>
      <c r="B4" s="28" t="s">
        <v>40</v>
      </c>
      <c r="C4" s="28" t="s">
        <v>1</v>
      </c>
      <c r="D4" s="29" t="s">
        <v>2</v>
      </c>
      <c r="E4" s="29" t="s">
        <v>3</v>
      </c>
      <c r="F4" s="29" t="s">
        <v>4</v>
      </c>
    </row>
    <row r="5" spans="1:6" ht="30" customHeight="1">
      <c r="A5" s="19" t="s">
        <v>36</v>
      </c>
      <c r="B5" s="33" t="s">
        <v>56</v>
      </c>
      <c r="C5" s="19"/>
      <c r="D5" s="20"/>
      <c r="E5" s="30"/>
      <c r="F5" s="31"/>
    </row>
    <row r="6" spans="1:6" ht="30" customHeight="1">
      <c r="A6" s="19" t="s">
        <v>41</v>
      </c>
      <c r="B6" s="37" t="s">
        <v>70</v>
      </c>
      <c r="C6" s="19" t="s">
        <v>55</v>
      </c>
      <c r="D6" s="21">
        <v>1</v>
      </c>
      <c r="E6" s="30"/>
      <c r="F6" s="31">
        <f>ROUND(D6*E6,0)</f>
        <v>0</v>
      </c>
    </row>
    <row r="7" spans="1:6" ht="30" customHeight="1">
      <c r="A7" s="19" t="s">
        <v>42</v>
      </c>
      <c r="B7" s="37" t="s">
        <v>72</v>
      </c>
      <c r="C7" s="19" t="s">
        <v>55</v>
      </c>
      <c r="D7" s="21">
        <v>1</v>
      </c>
      <c r="E7" s="30"/>
      <c r="F7" s="31">
        <f aca="true" t="shared" si="0" ref="F7:F40">ROUND(D7*E7,0)</f>
        <v>0</v>
      </c>
    </row>
    <row r="8" spans="1:6" ht="30" customHeight="1">
      <c r="A8" s="19" t="s">
        <v>53</v>
      </c>
      <c r="B8" s="37" t="s">
        <v>73</v>
      </c>
      <c r="C8" s="19" t="s">
        <v>55</v>
      </c>
      <c r="D8" s="21">
        <v>1</v>
      </c>
      <c r="E8" s="30"/>
      <c r="F8" s="31">
        <f t="shared" si="0"/>
        <v>0</v>
      </c>
    </row>
    <row r="9" spans="1:6" ht="30" customHeight="1">
      <c r="A9" s="19" t="s">
        <v>54</v>
      </c>
      <c r="B9" s="37" t="s">
        <v>74</v>
      </c>
      <c r="C9" s="19" t="s">
        <v>55</v>
      </c>
      <c r="D9" s="21">
        <v>1</v>
      </c>
      <c r="E9" s="30"/>
      <c r="F9" s="31">
        <f t="shared" si="0"/>
        <v>0</v>
      </c>
    </row>
    <row r="10" spans="1:6" ht="30" customHeight="1">
      <c r="A10" s="19" t="s">
        <v>57</v>
      </c>
      <c r="B10" s="37" t="s">
        <v>75</v>
      </c>
      <c r="C10" s="19" t="s">
        <v>55</v>
      </c>
      <c r="D10" s="21">
        <v>1</v>
      </c>
      <c r="E10" s="30"/>
      <c r="F10" s="31">
        <f t="shared" si="0"/>
        <v>0</v>
      </c>
    </row>
    <row r="11" spans="1:6" ht="30" customHeight="1">
      <c r="A11" s="19" t="s">
        <v>58</v>
      </c>
      <c r="B11" s="37" t="s">
        <v>77</v>
      </c>
      <c r="C11" s="19" t="s">
        <v>55</v>
      </c>
      <c r="D11" s="21">
        <v>1</v>
      </c>
      <c r="E11" s="30"/>
      <c r="F11" s="31">
        <f t="shared" si="0"/>
        <v>0</v>
      </c>
    </row>
    <row r="12" spans="1:6" ht="30" customHeight="1">
      <c r="A12" s="19" t="s">
        <v>59</v>
      </c>
      <c r="B12" s="37" t="s">
        <v>79</v>
      </c>
      <c r="C12" s="19" t="s">
        <v>55</v>
      </c>
      <c r="D12" s="21">
        <v>1</v>
      </c>
      <c r="E12" s="30"/>
      <c r="F12" s="31">
        <f t="shared" si="0"/>
        <v>0</v>
      </c>
    </row>
    <row r="13" spans="1:6" ht="30" customHeight="1">
      <c r="A13" s="19" t="s">
        <v>60</v>
      </c>
      <c r="B13" s="37" t="s">
        <v>80</v>
      </c>
      <c r="C13" s="19" t="s">
        <v>55</v>
      </c>
      <c r="D13" s="21">
        <v>1</v>
      </c>
      <c r="E13" s="30"/>
      <c r="F13" s="31">
        <f t="shared" si="0"/>
        <v>0</v>
      </c>
    </row>
    <row r="14" spans="1:6" ht="30" customHeight="1">
      <c r="A14" s="19" t="s">
        <v>61</v>
      </c>
      <c r="B14" s="38" t="s">
        <v>81</v>
      </c>
      <c r="C14" s="19" t="s">
        <v>55</v>
      </c>
      <c r="D14" s="21">
        <v>1</v>
      </c>
      <c r="E14" s="30"/>
      <c r="F14" s="31">
        <f t="shared" si="0"/>
        <v>0</v>
      </c>
    </row>
    <row r="15" spans="1:6" ht="30" customHeight="1">
      <c r="A15" s="36" t="s">
        <v>108</v>
      </c>
      <c r="B15" s="38" t="s">
        <v>83</v>
      </c>
      <c r="C15" s="35" t="s">
        <v>55</v>
      </c>
      <c r="D15" s="21">
        <v>1</v>
      </c>
      <c r="E15" s="30"/>
      <c r="F15" s="31">
        <f t="shared" si="0"/>
        <v>0</v>
      </c>
    </row>
    <row r="16" spans="1:6" ht="30" customHeight="1">
      <c r="A16" s="36" t="s">
        <v>109</v>
      </c>
      <c r="B16" s="38" t="s">
        <v>89</v>
      </c>
      <c r="C16" s="35" t="s">
        <v>55</v>
      </c>
      <c r="D16" s="21">
        <v>1</v>
      </c>
      <c r="E16" s="30"/>
      <c r="F16" s="31">
        <f t="shared" si="0"/>
        <v>0</v>
      </c>
    </row>
    <row r="17" spans="1:6" ht="30" customHeight="1">
      <c r="A17" s="36" t="s">
        <v>110</v>
      </c>
      <c r="B17" s="38" t="s">
        <v>90</v>
      </c>
      <c r="C17" s="35" t="s">
        <v>55</v>
      </c>
      <c r="D17" s="21">
        <v>1</v>
      </c>
      <c r="E17" s="30"/>
      <c r="F17" s="31">
        <f t="shared" si="0"/>
        <v>0</v>
      </c>
    </row>
    <row r="18" spans="1:6" ht="30" customHeight="1">
      <c r="A18" s="36" t="s">
        <v>111</v>
      </c>
      <c r="B18" s="38" t="s">
        <v>91</v>
      </c>
      <c r="C18" s="35" t="s">
        <v>55</v>
      </c>
      <c r="D18" s="21">
        <v>1</v>
      </c>
      <c r="E18" s="30"/>
      <c r="F18" s="31">
        <f t="shared" si="0"/>
        <v>0</v>
      </c>
    </row>
    <row r="19" spans="1:6" ht="30" customHeight="1">
      <c r="A19" s="36" t="s">
        <v>112</v>
      </c>
      <c r="B19" s="38" t="s">
        <v>94</v>
      </c>
      <c r="C19" s="35" t="s">
        <v>55</v>
      </c>
      <c r="D19" s="21">
        <v>1</v>
      </c>
      <c r="E19" s="30"/>
      <c r="F19" s="31">
        <f t="shared" si="0"/>
        <v>0</v>
      </c>
    </row>
    <row r="20" spans="1:6" ht="30" customHeight="1">
      <c r="A20" s="36" t="s">
        <v>113</v>
      </c>
      <c r="B20" s="38" t="s">
        <v>99</v>
      </c>
      <c r="C20" s="35" t="s">
        <v>55</v>
      </c>
      <c r="D20" s="21">
        <v>1</v>
      </c>
      <c r="E20" s="30"/>
      <c r="F20" s="31">
        <f t="shared" si="0"/>
        <v>0</v>
      </c>
    </row>
    <row r="21" spans="1:6" ht="30" customHeight="1">
      <c r="A21" s="35" t="s">
        <v>64</v>
      </c>
      <c r="B21" s="33" t="s">
        <v>62</v>
      </c>
      <c r="C21" s="19"/>
      <c r="D21" s="21"/>
      <c r="E21" s="30"/>
      <c r="F21" s="31"/>
    </row>
    <row r="22" spans="1:6" ht="30" customHeight="1">
      <c r="A22" s="19" t="s">
        <v>41</v>
      </c>
      <c r="B22" s="37" t="s">
        <v>76</v>
      </c>
      <c r="C22" s="19" t="s">
        <v>55</v>
      </c>
      <c r="D22" s="21">
        <v>1</v>
      </c>
      <c r="E22" s="30"/>
      <c r="F22" s="31">
        <f t="shared" si="0"/>
        <v>0</v>
      </c>
    </row>
    <row r="23" spans="1:6" ht="30" customHeight="1">
      <c r="A23" s="19" t="s">
        <v>42</v>
      </c>
      <c r="B23" s="37" t="s">
        <v>78</v>
      </c>
      <c r="C23" s="19" t="s">
        <v>55</v>
      </c>
      <c r="D23" s="21">
        <v>1</v>
      </c>
      <c r="E23" s="30"/>
      <c r="F23" s="31">
        <f t="shared" si="0"/>
        <v>0</v>
      </c>
    </row>
    <row r="24" spans="1:6" ht="30" customHeight="1">
      <c r="A24" s="35" t="s">
        <v>102</v>
      </c>
      <c r="B24" s="37" t="s">
        <v>98</v>
      </c>
      <c r="C24" s="35" t="s">
        <v>55</v>
      </c>
      <c r="D24" s="21">
        <v>1</v>
      </c>
      <c r="E24" s="30"/>
      <c r="F24" s="31">
        <f t="shared" si="0"/>
        <v>0</v>
      </c>
    </row>
    <row r="25" spans="1:6" ht="30" customHeight="1">
      <c r="A25" s="35" t="s">
        <v>103</v>
      </c>
      <c r="B25" s="37" t="s">
        <v>82</v>
      </c>
      <c r="C25" s="35" t="s">
        <v>55</v>
      </c>
      <c r="D25" s="21">
        <v>1</v>
      </c>
      <c r="E25" s="30"/>
      <c r="F25" s="31">
        <f t="shared" si="0"/>
        <v>0</v>
      </c>
    </row>
    <row r="26" spans="1:6" ht="30" customHeight="1">
      <c r="A26" s="35" t="s">
        <v>104</v>
      </c>
      <c r="B26" s="37" t="s">
        <v>84</v>
      </c>
      <c r="C26" s="35" t="s">
        <v>55</v>
      </c>
      <c r="D26" s="21">
        <v>1</v>
      </c>
      <c r="E26" s="30"/>
      <c r="F26" s="31">
        <f t="shared" si="0"/>
        <v>0</v>
      </c>
    </row>
    <row r="27" spans="1:6" ht="30" customHeight="1">
      <c r="A27" s="35" t="s">
        <v>105</v>
      </c>
      <c r="B27" s="37" t="s">
        <v>85</v>
      </c>
      <c r="C27" s="35" t="s">
        <v>55</v>
      </c>
      <c r="D27" s="21">
        <v>1</v>
      </c>
      <c r="E27" s="30"/>
      <c r="F27" s="31">
        <f t="shared" si="0"/>
        <v>0</v>
      </c>
    </row>
    <row r="28" spans="1:6" ht="30" customHeight="1">
      <c r="A28" s="35" t="s">
        <v>106</v>
      </c>
      <c r="B28" s="37" t="s">
        <v>86</v>
      </c>
      <c r="C28" s="35" t="s">
        <v>55</v>
      </c>
      <c r="D28" s="21">
        <v>1</v>
      </c>
      <c r="E28" s="30"/>
      <c r="F28" s="31">
        <f t="shared" si="0"/>
        <v>0</v>
      </c>
    </row>
    <row r="29" spans="1:6" ht="30" customHeight="1">
      <c r="A29" s="35" t="s">
        <v>114</v>
      </c>
      <c r="B29" s="37" t="s">
        <v>87</v>
      </c>
      <c r="C29" s="35" t="s">
        <v>55</v>
      </c>
      <c r="D29" s="21">
        <v>1</v>
      </c>
      <c r="E29" s="30"/>
      <c r="F29" s="31">
        <f t="shared" si="0"/>
        <v>0</v>
      </c>
    </row>
    <row r="30" spans="1:6" ht="30" customHeight="1">
      <c r="A30" s="35" t="s">
        <v>115</v>
      </c>
      <c r="B30" s="37" t="s">
        <v>88</v>
      </c>
      <c r="C30" s="35" t="s">
        <v>55</v>
      </c>
      <c r="D30" s="21">
        <v>1</v>
      </c>
      <c r="E30" s="30"/>
      <c r="F30" s="31">
        <f t="shared" si="0"/>
        <v>0</v>
      </c>
    </row>
    <row r="31" spans="1:6" ht="30" customHeight="1">
      <c r="A31" s="35" t="s">
        <v>116</v>
      </c>
      <c r="B31" s="37" t="s">
        <v>92</v>
      </c>
      <c r="C31" s="35" t="s">
        <v>55</v>
      </c>
      <c r="D31" s="21">
        <v>1</v>
      </c>
      <c r="E31" s="30"/>
      <c r="F31" s="31">
        <f t="shared" si="0"/>
        <v>0</v>
      </c>
    </row>
    <row r="32" spans="1:6" ht="30" customHeight="1">
      <c r="A32" s="35" t="s">
        <v>117</v>
      </c>
      <c r="B32" s="37" t="s">
        <v>93</v>
      </c>
      <c r="C32" s="35" t="s">
        <v>55</v>
      </c>
      <c r="D32" s="21">
        <v>1</v>
      </c>
      <c r="E32" s="30"/>
      <c r="F32" s="31">
        <f t="shared" si="0"/>
        <v>0</v>
      </c>
    </row>
    <row r="33" spans="1:6" ht="30" customHeight="1">
      <c r="A33" s="35" t="s">
        <v>118</v>
      </c>
      <c r="B33" s="37" t="s">
        <v>95</v>
      </c>
      <c r="C33" s="35" t="s">
        <v>55</v>
      </c>
      <c r="D33" s="21">
        <v>1</v>
      </c>
      <c r="E33" s="30"/>
      <c r="F33" s="31">
        <f t="shared" si="0"/>
        <v>0</v>
      </c>
    </row>
    <row r="34" spans="1:6" ht="30" customHeight="1">
      <c r="A34" s="35" t="s">
        <v>119</v>
      </c>
      <c r="B34" s="37" t="s">
        <v>96</v>
      </c>
      <c r="C34" s="35" t="s">
        <v>55</v>
      </c>
      <c r="D34" s="21">
        <v>1</v>
      </c>
      <c r="E34" s="30"/>
      <c r="F34" s="31">
        <f t="shared" si="0"/>
        <v>0</v>
      </c>
    </row>
    <row r="35" spans="1:6" ht="30" customHeight="1">
      <c r="A35" s="35" t="s">
        <v>120</v>
      </c>
      <c r="B35" s="37" t="s">
        <v>97</v>
      </c>
      <c r="C35" s="35" t="s">
        <v>55</v>
      </c>
      <c r="D35" s="21">
        <v>1</v>
      </c>
      <c r="E35" s="30"/>
      <c r="F35" s="31">
        <f t="shared" si="0"/>
        <v>0</v>
      </c>
    </row>
    <row r="36" spans="1:6" ht="30" customHeight="1">
      <c r="A36" s="35" t="s">
        <v>121</v>
      </c>
      <c r="B36" s="37" t="s">
        <v>100</v>
      </c>
      <c r="C36" s="35" t="s">
        <v>55</v>
      </c>
      <c r="D36" s="21">
        <v>1</v>
      </c>
      <c r="E36" s="30"/>
      <c r="F36" s="31">
        <f t="shared" si="0"/>
        <v>0</v>
      </c>
    </row>
    <row r="37" spans="1:6" ht="30" customHeight="1">
      <c r="A37" s="36" t="s">
        <v>122</v>
      </c>
      <c r="B37" s="37" t="s">
        <v>101</v>
      </c>
      <c r="C37" s="35" t="s">
        <v>55</v>
      </c>
      <c r="D37" s="21">
        <v>1</v>
      </c>
      <c r="E37" s="30"/>
      <c r="F37" s="31">
        <f t="shared" si="0"/>
        <v>0</v>
      </c>
    </row>
    <row r="38" spans="1:6" ht="30" customHeight="1">
      <c r="A38" s="36" t="s">
        <v>66</v>
      </c>
      <c r="B38" s="37" t="s">
        <v>67</v>
      </c>
      <c r="C38" s="35"/>
      <c r="D38" s="21"/>
      <c r="E38" s="30"/>
      <c r="F38" s="31"/>
    </row>
    <row r="39" spans="1:6" ht="30" customHeight="1">
      <c r="A39" s="35" t="s">
        <v>41</v>
      </c>
      <c r="B39" s="37" t="s">
        <v>68</v>
      </c>
      <c r="C39" s="36" t="s">
        <v>69</v>
      </c>
      <c r="D39" s="21">
        <v>1</v>
      </c>
      <c r="E39" s="30"/>
      <c r="F39" s="31">
        <f t="shared" si="0"/>
        <v>0</v>
      </c>
    </row>
    <row r="40" spans="1:6" ht="30" customHeight="1">
      <c r="A40" s="35" t="s">
        <v>42</v>
      </c>
      <c r="B40" s="37" t="s">
        <v>71</v>
      </c>
      <c r="C40" s="36" t="s">
        <v>69</v>
      </c>
      <c r="D40" s="21">
        <v>1</v>
      </c>
      <c r="E40" s="30"/>
      <c r="F40" s="31">
        <f t="shared" si="0"/>
        <v>0</v>
      </c>
    </row>
    <row r="41" spans="1:6" ht="30" customHeight="1">
      <c r="A41" s="40" t="s">
        <v>35</v>
      </c>
      <c r="B41" s="41"/>
      <c r="C41" s="41"/>
      <c r="D41" s="42">
        <f>ROUND(SUM(F5:F40),0)</f>
        <v>0</v>
      </c>
      <c r="E41" s="42"/>
      <c r="F41" s="22" t="s">
        <v>21</v>
      </c>
    </row>
  </sheetData>
  <sheetProtection password="E476" sheet="1"/>
  <protectedRanges>
    <protectedRange sqref="E6:E20 E22:E37 E39:E40" name="区域1"/>
  </protectedRanges>
  <mergeCells count="6">
    <mergeCell ref="A41:C41"/>
    <mergeCell ref="D41:E41"/>
    <mergeCell ref="A1:F1"/>
    <mergeCell ref="E2:F2"/>
    <mergeCell ref="B2:D2"/>
    <mergeCell ref="A3:F3"/>
  </mergeCells>
  <printOptions horizontalCentered="1"/>
  <pageMargins left="0.5511811023622047" right="0.5511811023622047" top="0.5905511811023623" bottom="0.984251968503937" header="0.5118110236220472" footer="0.7086614173228347"/>
  <pageSetup horizontalDpi="600" verticalDpi="600" orientation="portrait" paperSize="9" r:id="rId1"/>
  <headerFooter alignWithMargins="0">
    <oddFooter xml:space="preserve">&amp;L&amp;"宋体,加粗"投标书签署人签字：&amp;U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17" sqref="G17"/>
    </sheetView>
  </sheetViews>
  <sheetFormatPr defaultColWidth="9.00390625" defaultRowHeight="14.25"/>
  <cols>
    <col min="2" max="2" width="20.625" style="0" customWidth="1"/>
    <col min="4" max="4" width="10.125" style="0" customWidth="1"/>
    <col min="5" max="6" width="9.375" style="0" customWidth="1"/>
    <col min="7" max="7" width="10.625" style="0" customWidth="1"/>
  </cols>
  <sheetData>
    <row r="1" spans="1:7" ht="43.5" customHeight="1">
      <c r="A1" s="55" t="s">
        <v>43</v>
      </c>
      <c r="B1" s="55"/>
      <c r="C1" s="55"/>
      <c r="D1" s="55"/>
      <c r="E1" s="55"/>
      <c r="F1" s="55"/>
      <c r="G1" s="55"/>
    </row>
    <row r="2" spans="1:7" ht="31.5" customHeight="1">
      <c r="A2" s="56" t="str">
        <f>"工程名称："&amp;'第100章'!B2</f>
        <v>工程名称：2016年房山区公路路网交通信息采集与发布设施建设工程</v>
      </c>
      <c r="B2" s="56"/>
      <c r="C2" s="56"/>
      <c r="D2" s="56"/>
      <c r="E2" s="56"/>
      <c r="F2" s="56"/>
      <c r="G2" s="56"/>
    </row>
    <row r="3" spans="1:7" s="2" customFormat="1" ht="46.5" customHeight="1">
      <c r="A3" s="4" t="s">
        <v>44</v>
      </c>
      <c r="B3" s="4" t="s">
        <v>45</v>
      </c>
      <c r="C3" s="4" t="s">
        <v>46</v>
      </c>
      <c r="D3" s="4" t="s">
        <v>47</v>
      </c>
      <c r="E3" s="4" t="s">
        <v>1</v>
      </c>
      <c r="F3" s="4" t="s">
        <v>2</v>
      </c>
      <c r="G3" s="4" t="s">
        <v>48</v>
      </c>
    </row>
    <row r="4" spans="1:7" ht="50.25" customHeight="1">
      <c r="A4" s="1">
        <v>1</v>
      </c>
      <c r="B4" s="34" t="s">
        <v>63</v>
      </c>
      <c r="C4" s="3"/>
      <c r="D4" s="1"/>
      <c r="E4" s="5" t="s">
        <v>49</v>
      </c>
      <c r="F4" s="1">
        <v>16</v>
      </c>
      <c r="G4" s="6"/>
    </row>
    <row r="5" spans="1:7" ht="50.25" customHeight="1">
      <c r="A5" s="1">
        <v>2</v>
      </c>
      <c r="B5" s="34" t="s">
        <v>56</v>
      </c>
      <c r="C5" s="3"/>
      <c r="D5" s="3"/>
      <c r="E5" s="1" t="s">
        <v>51</v>
      </c>
      <c r="F5" s="1">
        <v>15</v>
      </c>
      <c r="G5" s="6"/>
    </row>
    <row r="6" spans="1:7" ht="50.25" customHeight="1">
      <c r="A6" s="1">
        <v>3</v>
      </c>
      <c r="B6" s="39" t="s">
        <v>107</v>
      </c>
      <c r="C6" s="3"/>
      <c r="D6" s="3"/>
      <c r="E6" s="5" t="s">
        <v>49</v>
      </c>
      <c r="F6" s="1">
        <v>2</v>
      </c>
      <c r="G6" s="6"/>
    </row>
    <row r="7" ht="61.5" customHeight="1"/>
    <row r="8" s="7" customFormat="1" ht="28.5" customHeight="1">
      <c r="A8" s="24" t="s">
        <v>50</v>
      </c>
    </row>
  </sheetData>
  <sheetProtection password="E476" sheet="1"/>
  <mergeCells count="2">
    <mergeCell ref="A1:G1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2" width="7.00390625" style="0" customWidth="1"/>
    <col min="3" max="3" width="48.375" style="0" customWidth="1"/>
    <col min="4" max="4" width="19.25390625" style="2" customWidth="1"/>
  </cols>
  <sheetData>
    <row r="1" spans="1:4" ht="34.5" customHeight="1">
      <c r="A1" s="58" t="s">
        <v>8</v>
      </c>
      <c r="B1" s="58"/>
      <c r="C1" s="58"/>
      <c r="D1" s="58"/>
    </row>
    <row r="2" spans="1:4" s="7" customFormat="1" ht="34.5" customHeight="1">
      <c r="A2" s="64" t="str">
        <f>"工程名称："&amp;'第100章'!B2</f>
        <v>工程名称：2016年房山区公路路网交通信息采集与发布设施建设工程</v>
      </c>
      <c r="B2" s="64"/>
      <c r="C2" s="64"/>
      <c r="D2" s="23" t="s">
        <v>19</v>
      </c>
    </row>
    <row r="3" spans="1:4" s="7" customFormat="1" ht="33.75" customHeight="1">
      <c r="A3" s="8" t="s">
        <v>9</v>
      </c>
      <c r="B3" s="8" t="s">
        <v>10</v>
      </c>
      <c r="C3" s="8" t="s">
        <v>11</v>
      </c>
      <c r="D3" s="8" t="s">
        <v>28</v>
      </c>
    </row>
    <row r="4" spans="1:4" s="7" customFormat="1" ht="33.75" customHeight="1">
      <c r="A4" s="9">
        <v>1</v>
      </c>
      <c r="B4" s="9">
        <v>100</v>
      </c>
      <c r="C4" s="9" t="s">
        <v>12</v>
      </c>
      <c r="D4" s="65">
        <f>'第100章'!D9</f>
        <v>0</v>
      </c>
    </row>
    <row r="5" spans="1:4" s="7" customFormat="1" ht="33.75" customHeight="1">
      <c r="A5" s="9">
        <v>2</v>
      </c>
      <c r="B5" s="9">
        <v>200</v>
      </c>
      <c r="C5" s="9" t="s">
        <v>13</v>
      </c>
      <c r="D5" s="66"/>
    </row>
    <row r="6" spans="1:4" s="7" customFormat="1" ht="33.75" customHeight="1">
      <c r="A6" s="9">
        <v>3</v>
      </c>
      <c r="B6" s="9">
        <v>300</v>
      </c>
      <c r="C6" s="9" t="s">
        <v>14</v>
      </c>
      <c r="D6" s="66"/>
    </row>
    <row r="7" spans="1:4" s="7" customFormat="1" ht="33.75" customHeight="1">
      <c r="A7" s="9">
        <v>4</v>
      </c>
      <c r="B7" s="9">
        <v>400</v>
      </c>
      <c r="C7" s="9" t="s">
        <v>15</v>
      </c>
      <c r="D7" s="66"/>
    </row>
    <row r="8" spans="1:4" s="7" customFormat="1" ht="33.75" customHeight="1">
      <c r="A8" s="9">
        <v>5</v>
      </c>
      <c r="B8" s="9">
        <v>500</v>
      </c>
      <c r="C8" s="9" t="s">
        <v>16</v>
      </c>
      <c r="D8" s="66"/>
    </row>
    <row r="9" spans="1:4" s="7" customFormat="1" ht="33.75" customHeight="1">
      <c r="A9" s="9">
        <v>6</v>
      </c>
      <c r="B9" s="9">
        <v>600</v>
      </c>
      <c r="C9" s="9" t="s">
        <v>17</v>
      </c>
      <c r="D9" s="66">
        <f>'第600章'!D41</f>
        <v>0</v>
      </c>
    </row>
    <row r="10" spans="1:4" s="7" customFormat="1" ht="33.75" customHeight="1">
      <c r="A10" s="9">
        <v>7</v>
      </c>
      <c r="B10" s="9">
        <v>700</v>
      </c>
      <c r="C10" s="9" t="s">
        <v>18</v>
      </c>
      <c r="D10" s="66"/>
    </row>
    <row r="11" spans="1:4" s="7" customFormat="1" ht="33.75" customHeight="1">
      <c r="A11" s="9">
        <v>8</v>
      </c>
      <c r="B11" s="59" t="s">
        <v>31</v>
      </c>
      <c r="C11" s="59"/>
      <c r="D11" s="66">
        <f>SUM(D4:D10)</f>
        <v>0</v>
      </c>
    </row>
    <row r="12" spans="1:4" s="7" customFormat="1" ht="33.75" customHeight="1">
      <c r="A12" s="9">
        <v>9</v>
      </c>
      <c r="B12" s="60" t="s">
        <v>37</v>
      </c>
      <c r="C12" s="60"/>
      <c r="D12" s="66"/>
    </row>
    <row r="13" spans="1:4" s="7" customFormat="1" ht="33.75" customHeight="1">
      <c r="A13" s="9">
        <v>10</v>
      </c>
      <c r="B13" s="62" t="s">
        <v>52</v>
      </c>
      <c r="C13" s="63"/>
      <c r="D13" s="66">
        <f>ROUND(3567567*1.5%,0)</f>
        <v>53514</v>
      </c>
    </row>
    <row r="14" spans="1:4" s="7" customFormat="1" ht="33.75" customHeight="1">
      <c r="A14" s="9">
        <v>11</v>
      </c>
      <c r="B14" s="62" t="s">
        <v>38</v>
      </c>
      <c r="C14" s="63"/>
      <c r="D14" s="66">
        <f>D11-D12-D13</f>
        <v>-53514</v>
      </c>
    </row>
    <row r="15" spans="1:4" s="7" customFormat="1" ht="33.75" customHeight="1">
      <c r="A15" s="9">
        <v>12</v>
      </c>
      <c r="B15" s="61" t="s">
        <v>123</v>
      </c>
      <c r="C15" s="60"/>
      <c r="D15" s="66">
        <f>D11</f>
        <v>0</v>
      </c>
    </row>
    <row r="16" spans="1:4" ht="30" customHeight="1">
      <c r="A16" s="57"/>
      <c r="B16" s="57"/>
      <c r="C16" s="57"/>
      <c r="D16"/>
    </row>
  </sheetData>
  <sheetProtection password="E476" sheet="1"/>
  <mergeCells count="8">
    <mergeCell ref="A16:C16"/>
    <mergeCell ref="A1:D1"/>
    <mergeCell ref="B11:C11"/>
    <mergeCell ref="B12:C12"/>
    <mergeCell ref="B15:C15"/>
    <mergeCell ref="B13:C13"/>
    <mergeCell ref="B14:C14"/>
    <mergeCell ref="A2:C2"/>
  </mergeCells>
  <printOptions/>
  <pageMargins left="0.7480314960629921" right="0.5905511811023623" top="0.984251968503937" bottom="0.984251968503937" header="0.5118110236220472" footer="1.76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2016-07-15T07:45:32Z</cp:lastPrinted>
  <dcterms:created xsi:type="dcterms:W3CDTF">2008-04-07T07:00:19Z</dcterms:created>
  <dcterms:modified xsi:type="dcterms:W3CDTF">2016-07-15T07:47:04Z</dcterms:modified>
  <cp:category/>
  <cp:version/>
  <cp:contentType/>
  <cp:contentStatus/>
</cp:coreProperties>
</file>