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5480" windowHeight="8970" tabRatio="610" activeTab="2"/>
  </bookViews>
  <sheets>
    <sheet name="第100章" sheetId="1" r:id="rId1"/>
    <sheet name="第600章" sheetId="2" r:id="rId2"/>
    <sheet name="汇总表" sheetId="3" r:id="rId3"/>
  </sheets>
  <definedNames>
    <definedName name="_xlnm.Print_Titles" localSheetId="1">'第600章'!$1:$4</definedName>
  </definedNames>
  <calcPr fullCalcOnLoad="1"/>
</workbook>
</file>

<file path=xl/sharedStrings.xml><?xml version="1.0" encoding="utf-8"?>
<sst xmlns="http://schemas.openxmlformats.org/spreadsheetml/2006/main" count="127" uniqueCount="92">
  <si>
    <t>工程量清单</t>
  </si>
  <si>
    <t>单位</t>
  </si>
  <si>
    <t>数量</t>
  </si>
  <si>
    <t>单价</t>
  </si>
  <si>
    <t>合价</t>
  </si>
  <si>
    <t>货币单位：人民币元</t>
  </si>
  <si>
    <t>工程量清单汇总表</t>
  </si>
  <si>
    <t>序号</t>
  </si>
  <si>
    <t>章次</t>
  </si>
  <si>
    <t>科   目   名   称</t>
  </si>
  <si>
    <t>总则</t>
  </si>
  <si>
    <t>路基</t>
  </si>
  <si>
    <t>路面</t>
  </si>
  <si>
    <t>桥梁、涵洞</t>
  </si>
  <si>
    <t>隧道</t>
  </si>
  <si>
    <t>安全设施及预埋管线</t>
  </si>
  <si>
    <t>绿化及环境保护</t>
  </si>
  <si>
    <t>货币单位：人民币元</t>
  </si>
  <si>
    <t>工程名称：</t>
  </si>
  <si>
    <t>元</t>
  </si>
  <si>
    <t>金额（元）</t>
  </si>
  <si>
    <t>清单  第100章 合计   人民币</t>
  </si>
  <si>
    <t>第100章至第700章清单合计</t>
  </si>
  <si>
    <t>已包含在清单合计中材料、工程设备、专业工程暂估价合计</t>
  </si>
  <si>
    <t>子目号</t>
  </si>
  <si>
    <t>子目名称</t>
  </si>
  <si>
    <t>102-1</t>
  </si>
  <si>
    <t>竣工文件</t>
  </si>
  <si>
    <t>总额</t>
  </si>
  <si>
    <t>102-3</t>
  </si>
  <si>
    <t>安全生产费</t>
  </si>
  <si>
    <t>104-1</t>
  </si>
  <si>
    <t>承包人驻地建设</t>
  </si>
  <si>
    <t>102-2</t>
  </si>
  <si>
    <t>投标价（8+12=13）</t>
  </si>
  <si>
    <t>施工环保费</t>
  </si>
  <si>
    <t>个</t>
  </si>
  <si>
    <t>-a</t>
  </si>
  <si>
    <t>工程量清单</t>
  </si>
  <si>
    <t>工程名称：</t>
  </si>
  <si>
    <t>子目号</t>
  </si>
  <si>
    <t>子目名称</t>
  </si>
  <si>
    <t>单位</t>
  </si>
  <si>
    <t>数量</t>
  </si>
  <si>
    <t>单价</t>
  </si>
  <si>
    <t>合价</t>
  </si>
  <si>
    <t>元</t>
  </si>
  <si>
    <t xml:space="preserve">  货币单位：人民币元</t>
  </si>
  <si>
    <t>第100章   总则</t>
  </si>
  <si>
    <t>第600章  安全设施及预埋管线</t>
  </si>
  <si>
    <t>605-1</t>
  </si>
  <si>
    <t>热熔型涂料路面标线</t>
  </si>
  <si>
    <t/>
  </si>
  <si>
    <t>-b</t>
  </si>
  <si>
    <t>m</t>
  </si>
  <si>
    <t>根</t>
  </si>
  <si>
    <t>604-1</t>
  </si>
  <si>
    <t>单柱式交通标志</t>
  </si>
  <si>
    <t>-c</t>
  </si>
  <si>
    <t>-d</t>
  </si>
  <si>
    <t>-e</t>
  </si>
  <si>
    <t>-f</t>
  </si>
  <si>
    <t>清单  第600章 合计   人民币</t>
  </si>
  <si>
    <r>
      <t>按上项（11）金额的</t>
    </r>
    <r>
      <rPr>
        <sz val="11"/>
        <rFont val="宋体"/>
        <family val="0"/>
      </rPr>
      <t>3</t>
    </r>
    <r>
      <rPr>
        <sz val="11"/>
        <rFont val="宋体"/>
        <family val="0"/>
      </rPr>
      <t>%作为不可预见因素的暂定金额</t>
    </r>
  </si>
  <si>
    <t>已包含在清单合计中的安全生产费
(投标控制价的1.5％）</t>
  </si>
  <si>
    <t>清单合计减去材料、工程设备、专业工程暂估价、非竞争性报价的部分安全生产费合计（8-9-10=11）（评标价）</t>
  </si>
  <si>
    <t>603-7</t>
  </si>
  <si>
    <t>便道桩（铸铁）</t>
  </si>
  <si>
    <t>603-8</t>
  </si>
  <si>
    <t>隔离护栏</t>
  </si>
  <si>
    <t>中央分隔护栏 H=1.3m</t>
  </si>
  <si>
    <t>机非分隔护栏 H=0.7m</t>
  </si>
  <si>
    <t>路铭牌 1.2*0.4m</t>
  </si>
  <si>
    <t>双面反光牌 h0.5m</t>
  </si>
  <si>
    <t>转向让行 ○800+△900</t>
  </si>
  <si>
    <t>路铭牌 2.0*0.7m</t>
  </si>
  <si>
    <t>桥名牌 1.0*2.0m</t>
  </si>
  <si>
    <t>指路 1.5*2.5m</t>
  </si>
  <si>
    <t>604-5</t>
  </si>
  <si>
    <t>单悬臂式交通标志</t>
  </si>
  <si>
    <t>指路 4.0*2.4m</t>
  </si>
  <si>
    <t>车道指示 4.0*2.4m</t>
  </si>
  <si>
    <t>604-7</t>
  </si>
  <si>
    <t>附着式交通标志</t>
  </si>
  <si>
    <t>热熔型标线</t>
  </si>
  <si>
    <t>m2</t>
  </si>
  <si>
    <t>609-1</t>
  </si>
  <si>
    <t>交通信号灯</t>
  </si>
  <si>
    <t>十字路口-多项位LED灯</t>
  </si>
  <si>
    <t>处</t>
  </si>
  <si>
    <t>丁字路口-多项位LED灯</t>
  </si>
  <si>
    <t>顺平辅线俸伯桥改建工程-交通工程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</si>
</sst>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0_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_ "/>
    <numFmt numFmtId="191" formatCode="0_);[Red]\(0\)"/>
    <numFmt numFmtId="192" formatCode="#0.000"/>
    <numFmt numFmtId="193" formatCode="#0.00"/>
    <numFmt numFmtId="194" formatCode="#0.0"/>
    <numFmt numFmtId="195" formatCode="0.0000_ "/>
    <numFmt numFmtId="196" formatCode="0.000_ "/>
    <numFmt numFmtId="197" formatCode="0.00000_ "/>
    <numFmt numFmtId="198" formatCode="0.00_);[Red]\(0.00\)"/>
    <numFmt numFmtId="199" formatCode="0.000_);[Red]\(0.000\)"/>
    <numFmt numFmtId="200" formatCode="0.0"/>
  </numFmts>
  <fonts count="54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4"/>
      <name val="宋体"/>
      <family val="0"/>
    </font>
    <font>
      <sz val="10"/>
      <name val="Arial"/>
      <family val="2"/>
    </font>
    <font>
      <sz val="11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name val="Cambria"/>
      <family val="0"/>
    </font>
    <font>
      <b/>
      <sz val="14"/>
      <name val="Cambria"/>
      <family val="0"/>
    </font>
    <font>
      <sz val="12"/>
      <name val="Calibri"/>
      <family val="0"/>
    </font>
    <font>
      <b/>
      <sz val="14"/>
      <name val="Calibri"/>
      <family val="0"/>
    </font>
    <font>
      <sz val="11"/>
      <name val="Calibri"/>
      <family val="0"/>
    </font>
    <font>
      <b/>
      <sz val="11"/>
      <name val="Calibri"/>
      <family val="0"/>
    </font>
    <font>
      <sz val="11"/>
      <color indexed="8"/>
      <name val="Calibri"/>
      <family val="0"/>
    </font>
    <font>
      <b/>
      <sz val="16"/>
      <name val="Cambria"/>
      <family val="0"/>
    </font>
    <font>
      <u val="single"/>
      <sz val="11"/>
      <name val="Calibri"/>
      <family val="0"/>
    </font>
    <font>
      <b/>
      <sz val="16"/>
      <name val="Calibri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19" borderId="0" applyNumberFormat="0" applyBorder="0" applyAlignment="0" applyProtection="0"/>
    <xf numFmtId="0" fontId="6" fillId="0" borderId="0">
      <alignment/>
      <protection/>
    </xf>
    <xf numFmtId="0" fontId="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22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3" borderId="0" applyNumberFormat="0" applyBorder="0" applyAlignment="0" applyProtection="0"/>
    <xf numFmtId="0" fontId="42" fillId="21" borderId="8" applyNumberFormat="0" applyAlignment="0" applyProtection="0"/>
    <xf numFmtId="0" fontId="43" fillId="24" borderId="5" applyNumberFormat="0" applyAlignment="0" applyProtection="0"/>
    <xf numFmtId="0" fontId="4" fillId="0" borderId="0" applyNumberFormat="0" applyFill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9" applyNumberFormat="0" applyFont="0" applyAlignment="0" applyProtection="0"/>
  </cellStyleXfs>
  <cellXfs count="44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6" fillId="0" borderId="0" xfId="0" applyFont="1" applyAlignment="1">
      <alignment horizontal="center" vertical="center"/>
    </xf>
    <xf numFmtId="0" fontId="48" fillId="0" borderId="0" xfId="0" applyFont="1" applyAlignment="1">
      <alignment vertical="center"/>
    </xf>
    <xf numFmtId="0" fontId="49" fillId="0" borderId="10" xfId="0" applyFont="1" applyBorder="1" applyAlignment="1">
      <alignment horizontal="center" vertical="center"/>
    </xf>
    <xf numFmtId="0" fontId="50" fillId="32" borderId="10" xfId="0" applyFont="1" applyFill="1" applyBorder="1" applyAlignment="1">
      <alignment horizontal="center" vertical="center" wrapText="1"/>
    </xf>
    <xf numFmtId="0" fontId="50" fillId="32" borderId="10" xfId="0" applyFont="1" applyFill="1" applyBorder="1" applyAlignment="1">
      <alignment horizontal="left" vertical="center" wrapText="1"/>
    </xf>
    <xf numFmtId="185" fontId="50" fillId="32" borderId="10" xfId="0" applyNumberFormat="1" applyFont="1" applyFill="1" applyBorder="1" applyAlignment="1">
      <alignment horizontal="center" vertical="center" shrinkToFit="1"/>
    </xf>
    <xf numFmtId="185" fontId="48" fillId="0" borderId="10" xfId="0" applyNumberFormat="1" applyFont="1" applyBorder="1" applyAlignment="1" applyProtection="1">
      <alignment horizontal="center" vertical="center" shrinkToFit="1"/>
      <protection hidden="1"/>
    </xf>
    <xf numFmtId="0" fontId="48" fillId="0" borderId="10" xfId="0" applyFont="1" applyFill="1" applyBorder="1" applyAlignment="1">
      <alignment vertical="center"/>
    </xf>
    <xf numFmtId="0" fontId="48" fillId="0" borderId="0" xfId="0" applyFont="1" applyAlignment="1">
      <alignment horizontal="center" vertical="center" wrapText="1"/>
    </xf>
    <xf numFmtId="0" fontId="48" fillId="0" borderId="0" xfId="0" applyFont="1" applyFill="1" applyBorder="1" applyAlignment="1">
      <alignment vertical="center"/>
    </xf>
    <xf numFmtId="0" fontId="49" fillId="0" borderId="10" xfId="0" applyFont="1" applyFill="1" applyBorder="1" applyAlignment="1">
      <alignment horizontal="center" vertical="center"/>
    </xf>
    <xf numFmtId="0" fontId="49" fillId="0" borderId="10" xfId="0" applyNumberFormat="1" applyFont="1" applyBorder="1" applyAlignment="1">
      <alignment horizontal="center" vertical="center" shrinkToFit="1"/>
    </xf>
    <xf numFmtId="0" fontId="49" fillId="0" borderId="10" xfId="0" applyFont="1" applyBorder="1" applyAlignment="1">
      <alignment horizontal="center" vertical="center" shrinkToFit="1"/>
    </xf>
    <xf numFmtId="198" fontId="48" fillId="0" borderId="10" xfId="0" applyNumberFormat="1" applyFont="1" applyBorder="1" applyAlignment="1">
      <alignment horizontal="center" vertical="center" shrinkToFit="1"/>
    </xf>
    <xf numFmtId="2" fontId="50" fillId="32" borderId="10" xfId="0" applyNumberFormat="1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vertical="center" shrinkToFit="1"/>
    </xf>
    <xf numFmtId="0" fontId="7" fillId="0" borderId="0" xfId="0" applyFont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Border="1" applyAlignment="1" applyProtection="1">
      <alignment vertical="center" shrinkToFit="1"/>
      <protection hidden="1"/>
    </xf>
    <xf numFmtId="0" fontId="7" fillId="0" borderId="0" xfId="0" applyFont="1" applyBorder="1" applyAlignment="1">
      <alignment horizontal="right" vertical="center"/>
    </xf>
    <xf numFmtId="0" fontId="51" fillId="0" borderId="0" xfId="0" applyFont="1" applyAlignment="1">
      <alignment horizontal="center" vertical="center"/>
    </xf>
    <xf numFmtId="0" fontId="48" fillId="0" borderId="11" xfId="0" applyFont="1" applyBorder="1" applyAlignment="1">
      <alignment horizontal="left" vertical="center" shrinkToFit="1"/>
    </xf>
    <xf numFmtId="0" fontId="49" fillId="0" borderId="10" xfId="0" applyFont="1" applyBorder="1" applyAlignment="1">
      <alignment horizontal="center" vertical="center"/>
    </xf>
    <xf numFmtId="0" fontId="48" fillId="0" borderId="10" xfId="0" applyFont="1" applyFill="1" applyBorder="1" applyAlignment="1">
      <alignment horizontal="right" vertical="center"/>
    </xf>
    <xf numFmtId="185" fontId="52" fillId="0" borderId="10" xfId="0" applyNumberFormat="1" applyFont="1" applyFill="1" applyBorder="1" applyAlignment="1" applyProtection="1">
      <alignment horizontal="center" vertical="center" shrinkToFit="1"/>
      <protection hidden="1"/>
    </xf>
    <xf numFmtId="0" fontId="48" fillId="0" borderId="11" xfId="0" applyFont="1" applyBorder="1" applyAlignment="1">
      <alignment horizontal="right" vertical="center"/>
    </xf>
    <xf numFmtId="0" fontId="53" fillId="0" borderId="0" xfId="0" applyFont="1" applyAlignment="1">
      <alignment horizontal="center" vertical="center"/>
    </xf>
    <xf numFmtId="0" fontId="48" fillId="0" borderId="11" xfId="0" applyFont="1" applyBorder="1" applyAlignment="1">
      <alignment horizontal="right" vertical="center" shrinkToFit="1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185" fontId="7" fillId="0" borderId="10" xfId="0" applyNumberFormat="1" applyFont="1" applyBorder="1" applyAlignment="1" applyProtection="1">
      <alignment horizontal="center" vertical="center" shrinkToFit="1"/>
      <protection hidden="1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zoomScalePageLayoutView="0" workbookViewId="0" topLeftCell="A3">
      <selection activeCell="I6" sqref="I6"/>
    </sheetView>
  </sheetViews>
  <sheetFormatPr defaultColWidth="9.00390625" defaultRowHeight="14.25"/>
  <cols>
    <col min="1" max="1" width="9.625" style="2" customWidth="1"/>
    <col min="2" max="2" width="23.375" style="2" customWidth="1"/>
    <col min="3" max="3" width="8.25390625" style="2" customWidth="1"/>
    <col min="4" max="4" width="9.00390625" style="2" customWidth="1"/>
    <col min="5" max="5" width="11.50390625" style="2" customWidth="1"/>
    <col min="6" max="6" width="12.50390625" style="2" customWidth="1"/>
    <col min="7" max="16384" width="9.00390625" style="2" customWidth="1"/>
  </cols>
  <sheetData>
    <row r="1" spans="1:6" ht="36" customHeight="1">
      <c r="A1" s="27" t="s">
        <v>0</v>
      </c>
      <c r="B1" s="27"/>
      <c r="C1" s="27"/>
      <c r="D1" s="27"/>
      <c r="E1" s="27"/>
      <c r="F1" s="27"/>
    </row>
    <row r="2" spans="1:6" s="7" customFormat="1" ht="41.25" customHeight="1">
      <c r="A2" s="7" t="s">
        <v>18</v>
      </c>
      <c r="B2" s="28" t="s">
        <v>91</v>
      </c>
      <c r="C2" s="28"/>
      <c r="D2" s="28"/>
      <c r="E2" s="32" t="s">
        <v>5</v>
      </c>
      <c r="F2" s="32"/>
    </row>
    <row r="3" spans="1:6" s="7" customFormat="1" ht="41.25" customHeight="1">
      <c r="A3" s="29" t="s">
        <v>48</v>
      </c>
      <c r="B3" s="29"/>
      <c r="C3" s="29"/>
      <c r="D3" s="29"/>
      <c r="E3" s="29"/>
      <c r="F3" s="29"/>
    </row>
    <row r="4" spans="1:6" s="7" customFormat="1" ht="41.25" customHeight="1">
      <c r="A4" s="8" t="s">
        <v>24</v>
      </c>
      <c r="B4" s="8" t="s">
        <v>25</v>
      </c>
      <c r="C4" s="8" t="s">
        <v>1</v>
      </c>
      <c r="D4" s="8" t="s">
        <v>2</v>
      </c>
      <c r="E4" s="8" t="s">
        <v>3</v>
      </c>
      <c r="F4" s="8" t="s">
        <v>4</v>
      </c>
    </row>
    <row r="5" spans="1:6" s="7" customFormat="1" ht="41.25" customHeight="1">
      <c r="A5" s="9" t="s">
        <v>26</v>
      </c>
      <c r="B5" s="10" t="s">
        <v>27</v>
      </c>
      <c r="C5" s="9" t="s">
        <v>28</v>
      </c>
      <c r="D5" s="9">
        <v>1</v>
      </c>
      <c r="E5" s="11"/>
      <c r="F5" s="12">
        <f>ROUND(D5*E5,0)</f>
        <v>0</v>
      </c>
    </row>
    <row r="6" spans="1:6" s="7" customFormat="1" ht="41.25" customHeight="1">
      <c r="A6" s="9" t="s">
        <v>33</v>
      </c>
      <c r="B6" s="10" t="s">
        <v>35</v>
      </c>
      <c r="C6" s="9" t="s">
        <v>28</v>
      </c>
      <c r="D6" s="9">
        <v>1</v>
      </c>
      <c r="E6" s="11"/>
      <c r="F6" s="12">
        <f>ROUND(D6*E6,0)</f>
        <v>0</v>
      </c>
    </row>
    <row r="7" spans="1:6" s="7" customFormat="1" ht="41.25" customHeight="1">
      <c r="A7" s="9" t="s">
        <v>29</v>
      </c>
      <c r="B7" s="10" t="s">
        <v>30</v>
      </c>
      <c r="C7" s="9" t="s">
        <v>28</v>
      </c>
      <c r="D7" s="9">
        <v>1</v>
      </c>
      <c r="E7" s="11"/>
      <c r="F7" s="12">
        <f>ROUND(D7*E7,0)</f>
        <v>0</v>
      </c>
    </row>
    <row r="8" spans="1:6" s="7" customFormat="1" ht="41.25" customHeight="1">
      <c r="A8" s="9" t="s">
        <v>31</v>
      </c>
      <c r="B8" s="10" t="s">
        <v>32</v>
      </c>
      <c r="C8" s="9" t="s">
        <v>28</v>
      </c>
      <c r="D8" s="9">
        <v>1</v>
      </c>
      <c r="E8" s="11"/>
      <c r="F8" s="12">
        <f>ROUND(D8*E8,0)</f>
        <v>0</v>
      </c>
    </row>
    <row r="9" spans="1:14" s="7" customFormat="1" ht="41.25" customHeight="1">
      <c r="A9" s="30" t="s">
        <v>21</v>
      </c>
      <c r="B9" s="30"/>
      <c r="C9" s="30"/>
      <c r="D9" s="31">
        <f>SUM(F5:F8)</f>
        <v>0</v>
      </c>
      <c r="E9" s="31"/>
      <c r="F9" s="13" t="s">
        <v>19</v>
      </c>
      <c r="G9" s="14"/>
      <c r="H9" s="14"/>
      <c r="I9" s="14"/>
      <c r="J9" s="14"/>
      <c r="K9" s="14"/>
      <c r="L9" s="14"/>
      <c r="M9" s="14"/>
      <c r="N9" s="14"/>
    </row>
    <row r="12" ht="25.5" customHeight="1">
      <c r="A12" s="3"/>
    </row>
  </sheetData>
  <sheetProtection password="EBA9" sheet="1"/>
  <protectedRanges>
    <protectedRange sqref="E5:E8" name="区域1"/>
  </protectedRanges>
  <mergeCells count="6">
    <mergeCell ref="A1:F1"/>
    <mergeCell ref="B2:D2"/>
    <mergeCell ref="A3:F3"/>
    <mergeCell ref="A9:C9"/>
    <mergeCell ref="D9:E9"/>
    <mergeCell ref="E2:F2"/>
  </mergeCells>
  <printOptions horizontalCentered="1"/>
  <pageMargins left="0.7480314960629921" right="0.7480314960629921" top="1.28" bottom="0.984251968503937" header="0.5118110236220472" footer="3.58"/>
  <pageSetup horizontalDpi="600" verticalDpi="600" orientation="portrait" paperSize="9" r:id="rId1"/>
  <headerFooter alignWithMargins="0">
    <oddFooter>&amp;L
投标书签署人签字：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22">
      <selection activeCell="C30" sqref="C30:C31"/>
    </sheetView>
  </sheetViews>
  <sheetFormatPr defaultColWidth="9.00390625" defaultRowHeight="14.25"/>
  <cols>
    <col min="1" max="1" width="10.875" style="4" customWidth="1"/>
    <col min="2" max="2" width="27.375" style="4" customWidth="1"/>
    <col min="3" max="3" width="9.00390625" style="4" customWidth="1"/>
    <col min="4" max="4" width="11.00390625" style="6" customWidth="1"/>
    <col min="5" max="5" width="10.75390625" style="4" customWidth="1"/>
    <col min="6" max="6" width="10.875" style="4" customWidth="1"/>
    <col min="7" max="16384" width="9.00390625" style="4" customWidth="1"/>
  </cols>
  <sheetData>
    <row r="1" spans="1:6" ht="36" customHeight="1">
      <c r="A1" s="33" t="s">
        <v>38</v>
      </c>
      <c r="B1" s="33"/>
      <c r="C1" s="33"/>
      <c r="D1" s="33"/>
      <c r="E1" s="33"/>
      <c r="F1" s="33"/>
    </row>
    <row r="2" spans="1:6" s="7" customFormat="1" ht="27" customHeight="1">
      <c r="A2" s="15" t="s">
        <v>39</v>
      </c>
      <c r="B2" s="28" t="str">
        <f>'第100章'!B2</f>
        <v>顺平辅线俸伯桥改建工程-交通工程</v>
      </c>
      <c r="C2" s="28"/>
      <c r="D2" s="28"/>
      <c r="E2" s="34" t="s">
        <v>47</v>
      </c>
      <c r="F2" s="34"/>
    </row>
    <row r="3" spans="1:6" s="7" customFormat="1" ht="32.25" customHeight="1">
      <c r="A3" s="29" t="s">
        <v>49</v>
      </c>
      <c r="B3" s="29"/>
      <c r="C3" s="29"/>
      <c r="D3" s="29"/>
      <c r="E3" s="29"/>
      <c r="F3" s="29"/>
    </row>
    <row r="4" spans="1:6" s="7" customFormat="1" ht="30" customHeight="1">
      <c r="A4" s="16" t="s">
        <v>40</v>
      </c>
      <c r="B4" s="8" t="s">
        <v>41</v>
      </c>
      <c r="C4" s="8" t="s">
        <v>42</v>
      </c>
      <c r="D4" s="17" t="s">
        <v>43</v>
      </c>
      <c r="E4" s="18" t="s">
        <v>44</v>
      </c>
      <c r="F4" s="18" t="s">
        <v>45</v>
      </c>
    </row>
    <row r="5" spans="1:6" s="7" customFormat="1" ht="30" customHeight="1">
      <c r="A5" s="9" t="s">
        <v>66</v>
      </c>
      <c r="B5" s="10" t="s">
        <v>67</v>
      </c>
      <c r="C5" s="9" t="s">
        <v>55</v>
      </c>
      <c r="D5" s="9">
        <v>48</v>
      </c>
      <c r="E5" s="19"/>
      <c r="F5" s="12">
        <f>ROUND(D5*E5,0)</f>
        <v>0</v>
      </c>
    </row>
    <row r="6" spans="1:6" s="7" customFormat="1" ht="30" customHeight="1">
      <c r="A6" s="9" t="s">
        <v>68</v>
      </c>
      <c r="B6" s="10" t="s">
        <v>69</v>
      </c>
      <c r="C6" s="9" t="s">
        <v>52</v>
      </c>
      <c r="D6" s="20"/>
      <c r="E6" s="19"/>
      <c r="F6" s="12"/>
    </row>
    <row r="7" spans="1:6" s="7" customFormat="1" ht="30" customHeight="1">
      <c r="A7" s="9" t="s">
        <v>37</v>
      </c>
      <c r="B7" s="10" t="s">
        <v>70</v>
      </c>
      <c r="C7" s="9" t="s">
        <v>54</v>
      </c>
      <c r="D7" s="20">
        <v>1483</v>
      </c>
      <c r="E7" s="19"/>
      <c r="F7" s="12">
        <f>ROUND(D7*E7,0)</f>
        <v>0</v>
      </c>
    </row>
    <row r="8" spans="1:6" s="7" customFormat="1" ht="30" customHeight="1">
      <c r="A8" s="9" t="s">
        <v>53</v>
      </c>
      <c r="B8" s="10" t="s">
        <v>71</v>
      </c>
      <c r="C8" s="9" t="s">
        <v>54</v>
      </c>
      <c r="D8" s="20">
        <v>2044</v>
      </c>
      <c r="E8" s="19"/>
      <c r="F8" s="12">
        <f>ROUND(D8*E8,0)</f>
        <v>0</v>
      </c>
    </row>
    <row r="9" spans="1:6" s="7" customFormat="1" ht="30" customHeight="1">
      <c r="A9" s="9" t="s">
        <v>56</v>
      </c>
      <c r="B9" s="10" t="s">
        <v>57</v>
      </c>
      <c r="C9" s="9" t="s">
        <v>52</v>
      </c>
      <c r="D9" s="9"/>
      <c r="E9" s="19"/>
      <c r="F9" s="12"/>
    </row>
    <row r="10" spans="1:6" s="7" customFormat="1" ht="30" customHeight="1">
      <c r="A10" s="9" t="s">
        <v>37</v>
      </c>
      <c r="B10" s="10" t="s">
        <v>72</v>
      </c>
      <c r="C10" s="9" t="s">
        <v>36</v>
      </c>
      <c r="D10" s="9">
        <v>22</v>
      </c>
      <c r="E10" s="19"/>
      <c r="F10" s="12">
        <f>ROUND(D10*E10,0)</f>
        <v>0</v>
      </c>
    </row>
    <row r="11" spans="1:6" s="7" customFormat="1" ht="30" customHeight="1">
      <c r="A11" s="9" t="s">
        <v>53</v>
      </c>
      <c r="B11" s="10" t="s">
        <v>73</v>
      </c>
      <c r="C11" s="9" t="s">
        <v>36</v>
      </c>
      <c r="D11" s="9">
        <v>26</v>
      </c>
      <c r="E11" s="19"/>
      <c r="F11" s="12">
        <f>ROUND(D11*E11,0)</f>
        <v>0</v>
      </c>
    </row>
    <row r="12" spans="1:6" s="7" customFormat="1" ht="30" customHeight="1">
      <c r="A12" s="9" t="s">
        <v>58</v>
      </c>
      <c r="B12" s="10" t="s">
        <v>74</v>
      </c>
      <c r="C12" s="9" t="s">
        <v>36</v>
      </c>
      <c r="D12" s="9">
        <v>5</v>
      </c>
      <c r="E12" s="19"/>
      <c r="F12" s="12">
        <f>ROUND(D12*E12,0)</f>
        <v>0</v>
      </c>
    </row>
    <row r="13" spans="1:6" s="7" customFormat="1" ht="30" customHeight="1">
      <c r="A13" s="9" t="s">
        <v>59</v>
      </c>
      <c r="B13" s="10" t="s">
        <v>75</v>
      </c>
      <c r="C13" s="9" t="s">
        <v>36</v>
      </c>
      <c r="D13" s="9">
        <v>1</v>
      </c>
      <c r="E13" s="19"/>
      <c r="F13" s="12">
        <f>ROUND(D13*E13,0)</f>
        <v>0</v>
      </c>
    </row>
    <row r="14" spans="1:6" s="7" customFormat="1" ht="30" customHeight="1">
      <c r="A14" s="9" t="s">
        <v>60</v>
      </c>
      <c r="B14" s="10" t="s">
        <v>76</v>
      </c>
      <c r="C14" s="9" t="s">
        <v>36</v>
      </c>
      <c r="D14" s="9">
        <v>1</v>
      </c>
      <c r="E14" s="19"/>
      <c r="F14" s="12">
        <f>ROUND(D14*E14,0)</f>
        <v>0</v>
      </c>
    </row>
    <row r="15" spans="1:6" s="7" customFormat="1" ht="30" customHeight="1">
      <c r="A15" s="9" t="s">
        <v>61</v>
      </c>
      <c r="B15" s="10" t="s">
        <v>77</v>
      </c>
      <c r="C15" s="9" t="s">
        <v>36</v>
      </c>
      <c r="D15" s="9">
        <v>2</v>
      </c>
      <c r="E15" s="19"/>
      <c r="F15" s="12">
        <f>ROUND(D15*E15,0)</f>
        <v>0</v>
      </c>
    </row>
    <row r="16" spans="1:6" s="7" customFormat="1" ht="30" customHeight="1">
      <c r="A16" s="9" t="s">
        <v>78</v>
      </c>
      <c r="B16" s="10" t="s">
        <v>79</v>
      </c>
      <c r="C16" s="9" t="s">
        <v>52</v>
      </c>
      <c r="D16" s="9" t="s">
        <v>52</v>
      </c>
      <c r="E16" s="19"/>
      <c r="F16" s="12"/>
    </row>
    <row r="17" spans="1:6" s="7" customFormat="1" ht="30" customHeight="1">
      <c r="A17" s="9" t="s">
        <v>37</v>
      </c>
      <c r="B17" s="10" t="s">
        <v>80</v>
      </c>
      <c r="C17" s="9" t="s">
        <v>36</v>
      </c>
      <c r="D17" s="9">
        <v>9</v>
      </c>
      <c r="E17" s="19"/>
      <c r="F17" s="12">
        <f>ROUND(D17*E17,0)</f>
        <v>0</v>
      </c>
    </row>
    <row r="18" spans="1:6" s="7" customFormat="1" ht="30" customHeight="1">
      <c r="A18" s="9" t="s">
        <v>53</v>
      </c>
      <c r="B18" s="10" t="s">
        <v>81</v>
      </c>
      <c r="C18" s="9" t="s">
        <v>36</v>
      </c>
      <c r="D18" s="9">
        <v>9</v>
      </c>
      <c r="E18" s="19"/>
      <c r="F18" s="12">
        <f>ROUND(D18*E18,0)</f>
        <v>0</v>
      </c>
    </row>
    <row r="19" spans="1:6" s="7" customFormat="1" ht="30" customHeight="1">
      <c r="A19" s="9" t="s">
        <v>82</v>
      </c>
      <c r="B19" s="10" t="s">
        <v>83</v>
      </c>
      <c r="C19" s="9" t="s">
        <v>52</v>
      </c>
      <c r="D19" s="9" t="s">
        <v>52</v>
      </c>
      <c r="E19" s="19"/>
      <c r="F19" s="12"/>
    </row>
    <row r="20" spans="1:6" s="7" customFormat="1" ht="30" customHeight="1">
      <c r="A20" s="9" t="s">
        <v>37</v>
      </c>
      <c r="B20" s="10" t="s">
        <v>76</v>
      </c>
      <c r="C20" s="9" t="s">
        <v>36</v>
      </c>
      <c r="D20" s="9">
        <v>1</v>
      </c>
      <c r="E20" s="19"/>
      <c r="F20" s="12">
        <f>ROUND(D20*E20,0)</f>
        <v>0</v>
      </c>
    </row>
    <row r="21" spans="1:6" s="7" customFormat="1" ht="30" customHeight="1">
      <c r="A21" s="9" t="s">
        <v>53</v>
      </c>
      <c r="B21" s="10" t="s">
        <v>75</v>
      </c>
      <c r="C21" s="9" t="s">
        <v>36</v>
      </c>
      <c r="D21" s="9">
        <v>10</v>
      </c>
      <c r="E21" s="19"/>
      <c r="F21" s="12">
        <f>ROUND(D21*E21,0)</f>
        <v>0</v>
      </c>
    </row>
    <row r="22" spans="1:6" s="7" customFormat="1" ht="30" customHeight="1">
      <c r="A22" s="9" t="s">
        <v>50</v>
      </c>
      <c r="B22" s="10" t="s">
        <v>51</v>
      </c>
      <c r="C22" s="9" t="s">
        <v>52</v>
      </c>
      <c r="D22" s="9" t="s">
        <v>52</v>
      </c>
      <c r="E22" s="19"/>
      <c r="F22" s="12"/>
    </row>
    <row r="23" spans="1:6" s="7" customFormat="1" ht="30" customHeight="1">
      <c r="A23" s="9" t="s">
        <v>37</v>
      </c>
      <c r="B23" s="10" t="s">
        <v>84</v>
      </c>
      <c r="C23" s="9" t="s">
        <v>85</v>
      </c>
      <c r="D23" s="20">
        <v>2693.43</v>
      </c>
      <c r="E23" s="19"/>
      <c r="F23" s="12">
        <f>ROUND(D23*E23,0)</f>
        <v>0</v>
      </c>
    </row>
    <row r="24" spans="1:6" s="7" customFormat="1" ht="30" customHeight="1">
      <c r="A24" s="9" t="s">
        <v>86</v>
      </c>
      <c r="B24" s="10" t="s">
        <v>87</v>
      </c>
      <c r="C24" s="9" t="s">
        <v>52</v>
      </c>
      <c r="D24" s="9" t="s">
        <v>52</v>
      </c>
      <c r="E24" s="19"/>
      <c r="F24" s="12"/>
    </row>
    <row r="25" spans="1:6" s="7" customFormat="1" ht="30" customHeight="1">
      <c r="A25" s="9" t="s">
        <v>37</v>
      </c>
      <c r="B25" s="10" t="s">
        <v>88</v>
      </c>
      <c r="C25" s="9" t="s">
        <v>89</v>
      </c>
      <c r="D25" s="9">
        <v>2</v>
      </c>
      <c r="E25" s="19"/>
      <c r="F25" s="12">
        <f>ROUND(D25*E25,0)</f>
        <v>0</v>
      </c>
    </row>
    <row r="26" spans="1:6" s="7" customFormat="1" ht="30" customHeight="1">
      <c r="A26" s="9" t="s">
        <v>53</v>
      </c>
      <c r="B26" s="10" t="s">
        <v>90</v>
      </c>
      <c r="C26" s="9" t="s">
        <v>89</v>
      </c>
      <c r="D26" s="9">
        <v>1</v>
      </c>
      <c r="E26" s="19"/>
      <c r="F26" s="12">
        <f>ROUND(D26*E26,0)</f>
        <v>0</v>
      </c>
    </row>
    <row r="27" spans="1:6" s="7" customFormat="1" ht="30" customHeight="1">
      <c r="A27" s="30" t="s">
        <v>62</v>
      </c>
      <c r="B27" s="30"/>
      <c r="C27" s="30"/>
      <c r="D27" s="31">
        <f>SUM(F5:F26)</f>
        <v>0</v>
      </c>
      <c r="E27" s="31"/>
      <c r="F27" s="21" t="s">
        <v>46</v>
      </c>
    </row>
    <row r="30" ht="25.5" customHeight="1">
      <c r="A30" s="5"/>
    </row>
  </sheetData>
  <sheetProtection password="EBA9" sheet="1"/>
  <protectedRanges>
    <protectedRange sqref="E5 E7:E8 E10:E15 E17:E18 E20:E21 E23 E25:E26" name="区域1"/>
  </protectedRanges>
  <mergeCells count="6">
    <mergeCell ref="A27:C27"/>
    <mergeCell ref="D27:E27"/>
    <mergeCell ref="A1:F1"/>
    <mergeCell ref="B2:D2"/>
    <mergeCell ref="E2:F2"/>
    <mergeCell ref="A3:F3"/>
  </mergeCells>
  <printOptions horizontalCentered="1"/>
  <pageMargins left="0.7480314960629921" right="0.7480314960629921" top="0.7874015748031497" bottom="1.1811023622047245" header="0.5118110236220472" footer="0.9055118110236221"/>
  <pageSetup horizontalDpi="600" verticalDpi="600" orientation="portrait" paperSize="9" r:id="rId1"/>
  <headerFooter alignWithMargins="0">
    <oddFooter>&amp;L
投标书签署人签字：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9"/>
  <sheetViews>
    <sheetView tabSelected="1" zoomScalePageLayoutView="0" workbookViewId="0" topLeftCell="A1">
      <selection activeCell="I15" sqref="I15"/>
    </sheetView>
  </sheetViews>
  <sheetFormatPr defaultColWidth="9.00390625" defaultRowHeight="14.25"/>
  <cols>
    <col min="1" max="2" width="5.875" style="0" customWidth="1"/>
    <col min="3" max="3" width="47.875" style="0" customWidth="1"/>
    <col min="4" max="4" width="17.625" style="0" customWidth="1"/>
  </cols>
  <sheetData>
    <row r="1" spans="1:4" ht="36" customHeight="1">
      <c r="A1" s="37" t="s">
        <v>6</v>
      </c>
      <c r="B1" s="37"/>
      <c r="C1" s="37"/>
      <c r="D1" s="37"/>
    </row>
    <row r="2" spans="1:4" s="22" customFormat="1" ht="29.25" customHeight="1">
      <c r="A2" s="38" t="s">
        <v>18</v>
      </c>
      <c r="B2" s="38"/>
      <c r="C2" s="25" t="str">
        <f>'第100章'!B2</f>
        <v>顺平辅线俸伯桥改建工程-交通工程</v>
      </c>
      <c r="D2" s="26" t="s">
        <v>17</v>
      </c>
    </row>
    <row r="3" spans="1:4" s="22" customFormat="1" ht="29.25" customHeight="1">
      <c r="A3" s="23" t="s">
        <v>7</v>
      </c>
      <c r="B3" s="23" t="s">
        <v>8</v>
      </c>
      <c r="C3" s="23" t="s">
        <v>9</v>
      </c>
      <c r="D3" s="23" t="s">
        <v>20</v>
      </c>
    </row>
    <row r="4" spans="1:4" s="22" customFormat="1" ht="29.25" customHeight="1">
      <c r="A4" s="24">
        <v>1</v>
      </c>
      <c r="B4" s="24">
        <v>100</v>
      </c>
      <c r="C4" s="24" t="s">
        <v>10</v>
      </c>
      <c r="D4" s="43">
        <f>'第100章'!D9</f>
        <v>0</v>
      </c>
    </row>
    <row r="5" spans="1:4" s="22" customFormat="1" ht="29.25" customHeight="1">
      <c r="A5" s="24">
        <v>2</v>
      </c>
      <c r="B5" s="24">
        <v>200</v>
      </c>
      <c r="C5" s="24" t="s">
        <v>11</v>
      </c>
      <c r="D5" s="43"/>
    </row>
    <row r="6" spans="1:4" s="22" customFormat="1" ht="29.25" customHeight="1">
      <c r="A6" s="24">
        <v>3</v>
      </c>
      <c r="B6" s="24">
        <v>300</v>
      </c>
      <c r="C6" s="24" t="s">
        <v>12</v>
      </c>
      <c r="D6" s="43"/>
    </row>
    <row r="7" spans="1:4" s="22" customFormat="1" ht="29.25" customHeight="1">
      <c r="A7" s="24">
        <v>4</v>
      </c>
      <c r="B7" s="24">
        <v>400</v>
      </c>
      <c r="C7" s="24" t="s">
        <v>13</v>
      </c>
      <c r="D7" s="43"/>
    </row>
    <row r="8" spans="1:4" s="22" customFormat="1" ht="29.25" customHeight="1">
      <c r="A8" s="24">
        <v>5</v>
      </c>
      <c r="B8" s="24">
        <v>500</v>
      </c>
      <c r="C8" s="24" t="s">
        <v>14</v>
      </c>
      <c r="D8" s="43"/>
    </row>
    <row r="9" spans="1:4" s="22" customFormat="1" ht="29.25" customHeight="1">
      <c r="A9" s="24">
        <v>6</v>
      </c>
      <c r="B9" s="24">
        <v>600</v>
      </c>
      <c r="C9" s="24" t="s">
        <v>15</v>
      </c>
      <c r="D9" s="43">
        <f>'第600章'!D27</f>
        <v>0</v>
      </c>
    </row>
    <row r="10" spans="1:4" s="22" customFormat="1" ht="29.25" customHeight="1">
      <c r="A10" s="24">
        <v>7</v>
      </c>
      <c r="B10" s="24">
        <v>700</v>
      </c>
      <c r="C10" s="24" t="s">
        <v>16</v>
      </c>
      <c r="D10" s="43"/>
    </row>
    <row r="11" spans="1:4" s="22" customFormat="1" ht="29.25" customHeight="1">
      <c r="A11" s="24">
        <v>8</v>
      </c>
      <c r="B11" s="36" t="s">
        <v>22</v>
      </c>
      <c r="C11" s="36"/>
      <c r="D11" s="43">
        <f>SUM(D4:D10)</f>
        <v>0</v>
      </c>
    </row>
    <row r="12" spans="1:4" s="22" customFormat="1" ht="29.25" customHeight="1">
      <c r="A12" s="24">
        <v>9</v>
      </c>
      <c r="B12" s="36" t="s">
        <v>23</v>
      </c>
      <c r="C12" s="36"/>
      <c r="D12" s="43"/>
    </row>
    <row r="13" spans="1:4" s="22" customFormat="1" ht="33" customHeight="1">
      <c r="A13" s="24">
        <v>10</v>
      </c>
      <c r="B13" s="39" t="s">
        <v>64</v>
      </c>
      <c r="C13" s="40"/>
      <c r="D13" s="43">
        <f>ROUND((3198620*1.5%),0)</f>
        <v>47979</v>
      </c>
    </row>
    <row r="14" spans="1:4" s="22" customFormat="1" ht="33" customHeight="1">
      <c r="A14" s="24">
        <v>11</v>
      </c>
      <c r="B14" s="41" t="s">
        <v>65</v>
      </c>
      <c r="C14" s="42"/>
      <c r="D14" s="43">
        <f>D11-D12-D13</f>
        <v>-47979</v>
      </c>
    </row>
    <row r="15" spans="1:4" s="22" customFormat="1" ht="29.25" customHeight="1">
      <c r="A15" s="24">
        <v>12</v>
      </c>
      <c r="B15" s="35" t="s">
        <v>63</v>
      </c>
      <c r="C15" s="36"/>
      <c r="D15" s="43">
        <f>ROUND((D14*0.03),)</f>
        <v>-1439</v>
      </c>
    </row>
    <row r="16" spans="1:4" s="22" customFormat="1" ht="29.25" customHeight="1">
      <c r="A16" s="24">
        <v>13</v>
      </c>
      <c r="B16" s="36" t="s">
        <v>34</v>
      </c>
      <c r="C16" s="36"/>
      <c r="D16" s="43">
        <f>D11+D15</f>
        <v>-1439</v>
      </c>
    </row>
    <row r="19" ht="25.5" customHeight="1">
      <c r="A19" s="1"/>
    </row>
  </sheetData>
  <sheetProtection password="EBA9" sheet="1"/>
  <mergeCells count="8">
    <mergeCell ref="B15:C15"/>
    <mergeCell ref="B16:C16"/>
    <mergeCell ref="A1:D1"/>
    <mergeCell ref="A2:B2"/>
    <mergeCell ref="B11:C11"/>
    <mergeCell ref="B12:C12"/>
    <mergeCell ref="B13:C13"/>
    <mergeCell ref="B14:C14"/>
  </mergeCells>
  <printOptions/>
  <pageMargins left="0.9" right="0.55" top="1.02" bottom="0.7480314960629921" header="0.31496062992125984" footer="2.35"/>
  <pageSetup horizontalDpi="600" verticalDpi="600" orientation="portrait" paperSize="9" r:id="rId1"/>
  <headerFooter>
    <oddFooter>&amp;L
投标书签署人签字：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llj</cp:lastModifiedBy>
  <cp:lastPrinted>2016-01-06T06:05:00Z</cp:lastPrinted>
  <dcterms:created xsi:type="dcterms:W3CDTF">2008-04-07T07:00:19Z</dcterms:created>
  <dcterms:modified xsi:type="dcterms:W3CDTF">2016-01-06T06:05:22Z</dcterms:modified>
  <cp:category/>
  <cp:version/>
  <cp:contentType/>
  <cp:contentStatus/>
</cp:coreProperties>
</file>