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1" activeTab="0"/>
  </bookViews>
  <sheets>
    <sheet name="第100章" sheetId="1" r:id="rId1"/>
    <sheet name="第700章" sheetId="2" r:id="rId2"/>
    <sheet name="汇总表" sheetId="3" r:id="rId3"/>
  </sheets>
  <definedNames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<sst xmlns="http://schemas.openxmlformats.org/spreadsheetml/2006/main" count="75" uniqueCount="58">
  <si>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</si>
  <si>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</si>
  <si>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</si>
  <si>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</si>
  <si>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</si>
  <si>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</si>
  <si>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</si>
  <si>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</si>
  <si>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</si>
  <si>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</si>
  <si>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</si>
  <si>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</si>
  <si>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</si>
  <si>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</si>
  <si>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</si>
  <si>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</si>
  <si>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</si>
  <si>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</si>
  <si>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</si>
  <si>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</si>
  <si>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</si>
  <si>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</si>
  <si>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</si>
  <si>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</si>
  <si>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</si>
  <si>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</si>
  <si>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</si>
  <si>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</si>
  <si>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</si>
  <si>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</si>
  <si>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</si>
  <si>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施工环保费</t>
  </si>
  <si>
    <t>102-3</t>
  </si>
  <si>
    <t>已包含在清单合计中的安全生产费(非竞争性部分)</t>
  </si>
  <si>
    <t>702-1</t>
  </si>
  <si>
    <t>开挖并铺设表土</t>
  </si>
  <si>
    <t>-a</t>
  </si>
  <si>
    <t>m3</t>
  </si>
  <si>
    <t>-b</t>
  </si>
  <si>
    <t>704-1</t>
  </si>
  <si>
    <t>人工种植乔木</t>
  </si>
  <si>
    <t>株</t>
  </si>
  <si>
    <t>m2</t>
  </si>
  <si>
    <r>
      <t>清单  第</t>
    </r>
    <r>
      <rPr>
        <sz val="12"/>
        <rFont val="宋体"/>
        <family val="0"/>
      </rPr>
      <t>700章 合计   人民币</t>
    </r>
  </si>
  <si>
    <r>
      <t>清单     第</t>
    </r>
    <r>
      <rPr>
        <b/>
        <sz val="14"/>
        <rFont val="宋体"/>
        <family val="0"/>
      </rPr>
      <t>700章  绿化及环境保护设施</t>
    </r>
  </si>
  <si>
    <t>清单  第100章 合计   人民币</t>
  </si>
  <si>
    <t>清单      第100章   总则</t>
  </si>
  <si>
    <t>金额（元）</t>
  </si>
  <si>
    <t>竣工文件</t>
  </si>
  <si>
    <t>103-1</t>
  </si>
  <si>
    <t>临时道路、交通导改及设施保护</t>
  </si>
  <si>
    <t>104-1</t>
  </si>
  <si>
    <t/>
  </si>
  <si>
    <t>青吴路（新黄徐路-魏永路）改建工程-绿化工程</t>
  </si>
  <si>
    <t>整理绿化用地</t>
  </si>
  <si>
    <t>清运渣土</t>
  </si>
  <si>
    <t>国槐（胸径8-10cm)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</si>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</sst>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0.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177" fontId="4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77" fontId="3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0" fontId="47" fillId="0" borderId="14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177" fontId="5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177" fontId="48" fillId="0" borderId="11" xfId="0" applyNumberFormat="1" applyFont="1" applyFill="1" applyBorder="1" applyAlignment="1" applyProtection="1">
      <alignment horizontal="center" vertical="center" shrinkToFi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177" fontId="0" fillId="0" borderId="11" xfId="0" applyNumberFormat="1" applyFont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9.50390625" style="6" customWidth="1"/>
    <col min="2" max="2" width="29.50390625" style="6" customWidth="1"/>
    <col min="3" max="3" width="7.375" style="6" customWidth="1"/>
    <col min="4" max="4" width="10.125" style="6" customWidth="1"/>
    <col min="5" max="5" width="11.375" style="6" customWidth="1"/>
    <col min="6" max="6" width="13.00390625" style="6" customWidth="1"/>
    <col min="7" max="16384" width="9.00390625" style="6" customWidth="1"/>
  </cols>
  <sheetData>
    <row r="1" spans="1:6" ht="39" customHeight="1">
      <c r="A1" s="29" t="s">
        <v>0</v>
      </c>
      <c r="B1" s="29"/>
      <c r="C1" s="29"/>
      <c r="D1" s="29"/>
      <c r="E1" s="29"/>
      <c r="F1" s="29"/>
    </row>
    <row r="2" spans="1:5" ht="39" customHeight="1">
      <c r="A2" s="6" t="s">
        <v>18</v>
      </c>
      <c r="B2" s="30" t="s">
        <v>53</v>
      </c>
      <c r="C2" s="30"/>
      <c r="D2" s="30"/>
      <c r="E2" s="6" t="s">
        <v>5</v>
      </c>
    </row>
    <row r="3" spans="1:6" ht="39.75" customHeight="1">
      <c r="A3" s="31" t="s">
        <v>46</v>
      </c>
      <c r="B3" s="31"/>
      <c r="C3" s="31"/>
      <c r="D3" s="31"/>
      <c r="E3" s="31"/>
      <c r="F3" s="31"/>
    </row>
    <row r="4" spans="1:6" ht="39.75" customHeight="1">
      <c r="A4" s="8" t="s">
        <v>22</v>
      </c>
      <c r="B4" s="8" t="s">
        <v>23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39.75" customHeight="1">
      <c r="A5" s="23" t="s">
        <v>24</v>
      </c>
      <c r="B5" s="23" t="s">
        <v>48</v>
      </c>
      <c r="C5" s="23" t="s">
        <v>25</v>
      </c>
      <c r="D5" s="23">
        <v>1</v>
      </c>
      <c r="E5" s="42"/>
      <c r="F5" s="11">
        <f>ROUND(D5*E5,0)</f>
        <v>0</v>
      </c>
    </row>
    <row r="6" spans="1:6" ht="39.75" customHeight="1">
      <c r="A6" s="23" t="s">
        <v>28</v>
      </c>
      <c r="B6" s="23" t="s">
        <v>31</v>
      </c>
      <c r="C6" s="23" t="s">
        <v>25</v>
      </c>
      <c r="D6" s="23">
        <v>1</v>
      </c>
      <c r="E6" s="42"/>
      <c r="F6" s="11">
        <f>ROUND(D6*E6,0)</f>
        <v>0</v>
      </c>
    </row>
    <row r="7" spans="1:6" ht="39.75" customHeight="1">
      <c r="A7" s="23" t="s">
        <v>32</v>
      </c>
      <c r="B7" s="23" t="s">
        <v>26</v>
      </c>
      <c r="C7" s="23" t="s">
        <v>25</v>
      </c>
      <c r="D7" s="23">
        <v>1</v>
      </c>
      <c r="E7" s="42"/>
      <c r="F7" s="11">
        <f>ROUND(D7*E7,0)</f>
        <v>0</v>
      </c>
    </row>
    <row r="8" spans="1:6" ht="39.75" customHeight="1">
      <c r="A8" s="23" t="s">
        <v>49</v>
      </c>
      <c r="B8" s="23" t="s">
        <v>50</v>
      </c>
      <c r="C8" s="23" t="s">
        <v>25</v>
      </c>
      <c r="D8" s="23">
        <v>1</v>
      </c>
      <c r="E8" s="42"/>
      <c r="F8" s="11">
        <f>ROUND(D8*E8,0)</f>
        <v>0</v>
      </c>
    </row>
    <row r="9" spans="1:6" ht="39.75" customHeight="1">
      <c r="A9" s="23" t="s">
        <v>51</v>
      </c>
      <c r="B9" s="23" t="s">
        <v>27</v>
      </c>
      <c r="C9" s="23" t="s">
        <v>25</v>
      </c>
      <c r="D9" s="23">
        <v>1</v>
      </c>
      <c r="E9" s="42"/>
      <c r="F9" s="11">
        <f>ROUND(D9*E9,0)</f>
        <v>0</v>
      </c>
    </row>
    <row r="10" spans="1:14" ht="39.75" customHeight="1">
      <c r="A10" s="32" t="s">
        <v>45</v>
      </c>
      <c r="B10" s="32"/>
      <c r="C10" s="32"/>
      <c r="D10" s="35">
        <f>ROUND(SUM(F5:F9),0)</f>
        <v>0</v>
      </c>
      <c r="E10" s="35"/>
      <c r="F10" s="13" t="s">
        <v>19</v>
      </c>
      <c r="G10" s="14"/>
      <c r="H10" s="14"/>
      <c r="I10" s="14"/>
      <c r="J10" s="14"/>
      <c r="K10" s="14"/>
      <c r="L10" s="14"/>
      <c r="M10" s="14"/>
      <c r="N10" s="14"/>
    </row>
    <row r="11" ht="32.25" customHeight="1"/>
    <row r="12" ht="25.5" customHeight="1">
      <c r="A12" s="1"/>
    </row>
  </sheetData>
  <sheetProtection password="CE7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91" bottom="1.3385826771653544" header="0.31496062992125984" footer="3.72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11.00390625" style="2" customWidth="1"/>
    <col min="2" max="2" width="23.125" style="6" customWidth="1"/>
    <col min="3" max="3" width="8.625" style="6" customWidth="1"/>
    <col min="4" max="4" width="12.25390625" style="3" customWidth="1"/>
    <col min="5" max="5" width="11.375" style="45" customWidth="1"/>
    <col min="6" max="6" width="13.875" style="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39" customHeight="1">
      <c r="A1" s="29" t="s">
        <v>0</v>
      </c>
      <c r="B1" s="29"/>
      <c r="C1" s="29"/>
      <c r="D1" s="29"/>
      <c r="E1" s="29"/>
      <c r="F1" s="29"/>
    </row>
    <row r="2" spans="1:6" ht="39" customHeight="1">
      <c r="A2" s="5" t="s">
        <v>18</v>
      </c>
      <c r="B2" s="33" t="str">
        <f>'第100章'!B2</f>
        <v>青吴路（新黄徐路-魏永路）改建工程-绿化工程</v>
      </c>
      <c r="C2" s="33"/>
      <c r="D2" s="33"/>
      <c r="E2" s="34" t="s">
        <v>6</v>
      </c>
      <c r="F2" s="34"/>
    </row>
    <row r="3" spans="1:6" ht="36" customHeight="1">
      <c r="A3" s="31" t="s">
        <v>44</v>
      </c>
      <c r="B3" s="31"/>
      <c r="C3" s="31"/>
      <c r="D3" s="31"/>
      <c r="E3" s="31"/>
      <c r="F3" s="31"/>
    </row>
    <row r="4" spans="1:6" ht="36" customHeight="1">
      <c r="A4" s="7" t="s">
        <v>22</v>
      </c>
      <c r="B4" s="8" t="s">
        <v>23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21" customFormat="1" ht="40.5" customHeight="1">
      <c r="A5" s="24" t="s">
        <v>34</v>
      </c>
      <c r="B5" s="19" t="s">
        <v>35</v>
      </c>
      <c r="C5" s="18" t="s">
        <v>52</v>
      </c>
      <c r="D5" s="26" t="s">
        <v>52</v>
      </c>
      <c r="E5" s="43"/>
      <c r="F5" s="20"/>
    </row>
    <row r="6" spans="1:6" s="21" customFormat="1" ht="40.5" customHeight="1">
      <c r="A6" s="24" t="s">
        <v>36</v>
      </c>
      <c r="B6" s="19" t="s">
        <v>54</v>
      </c>
      <c r="C6" s="18" t="s">
        <v>42</v>
      </c>
      <c r="D6" s="27">
        <v>16899</v>
      </c>
      <c r="E6" s="44"/>
      <c r="F6" s="22">
        <f>ROUND((D6*E6),0)</f>
        <v>0</v>
      </c>
    </row>
    <row r="7" spans="1:6" s="21" customFormat="1" ht="40.5" customHeight="1">
      <c r="A7" s="24" t="s">
        <v>38</v>
      </c>
      <c r="B7" s="19" t="s">
        <v>55</v>
      </c>
      <c r="C7" s="18" t="s">
        <v>37</v>
      </c>
      <c r="D7" s="27">
        <v>2192</v>
      </c>
      <c r="E7" s="44"/>
      <c r="F7" s="22">
        <f>ROUND((D7*E7),0)</f>
        <v>0</v>
      </c>
    </row>
    <row r="8" spans="1:6" s="21" customFormat="1" ht="40.5" customHeight="1">
      <c r="A8" s="24" t="s">
        <v>39</v>
      </c>
      <c r="B8" s="19" t="s">
        <v>40</v>
      </c>
      <c r="C8" s="18" t="s">
        <v>52</v>
      </c>
      <c r="D8" s="27" t="s">
        <v>52</v>
      </c>
      <c r="E8" s="44"/>
      <c r="F8" s="22"/>
    </row>
    <row r="9" spans="1:6" s="21" customFormat="1" ht="40.5" customHeight="1">
      <c r="A9" s="24" t="s">
        <v>36</v>
      </c>
      <c r="B9" s="19" t="s">
        <v>56</v>
      </c>
      <c r="C9" s="18" t="s">
        <v>41</v>
      </c>
      <c r="D9" s="28">
        <v>800</v>
      </c>
      <c r="E9" s="44"/>
      <c r="F9" s="22">
        <f>ROUND((D9*E9),0)</f>
        <v>0</v>
      </c>
    </row>
    <row r="10" spans="1:6" ht="40.5" customHeight="1">
      <c r="A10" s="32" t="s">
        <v>43</v>
      </c>
      <c r="B10" s="32"/>
      <c r="C10" s="32"/>
      <c r="D10" s="35">
        <f>ROUND(SUM(F6:F9),0)</f>
        <v>0</v>
      </c>
      <c r="E10" s="35"/>
      <c r="F10" s="12" t="s">
        <v>19</v>
      </c>
    </row>
  </sheetData>
  <sheetProtection password="CE79" sheet="1"/>
  <protectedRanges>
    <protectedRange sqref="E6:E7 E9" name="区域1"/>
  </protectedRanges>
  <mergeCells count="6">
    <mergeCell ref="A1:F1"/>
    <mergeCell ref="B2:D2"/>
    <mergeCell ref="E2:F2"/>
    <mergeCell ref="A3:F3"/>
    <mergeCell ref="A10:C10"/>
    <mergeCell ref="D10:E10"/>
  </mergeCells>
  <printOptions horizontalCentered="1"/>
  <pageMargins left="0.7480314960629921" right="0.7480314960629921" top="1.17" bottom="1.2708333333333333" header="0.5118110236220472" footer="3.1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2" width="9.625" style="0" customWidth="1"/>
    <col min="3" max="3" width="45.125" style="0" customWidth="1"/>
    <col min="4" max="4" width="16.875" style="0" customWidth="1"/>
  </cols>
  <sheetData>
    <row r="1" spans="1:4" ht="36" customHeight="1">
      <c r="A1" s="37" t="s">
        <v>7</v>
      </c>
      <c r="B1" s="37"/>
      <c r="C1" s="37"/>
      <c r="D1" s="37"/>
    </row>
    <row r="2" spans="1:4" s="15" customFormat="1" ht="36" customHeight="1">
      <c r="A2" s="41" t="str">
        <f>"工程名称："&amp;'第700章'!B2</f>
        <v>工程名称：青吴路（新黄徐路-魏永路）改建工程-绿化工程</v>
      </c>
      <c r="B2" s="41"/>
      <c r="C2" s="41"/>
      <c r="D2" s="41"/>
    </row>
    <row r="3" spans="1:4" s="15" customFormat="1" ht="36" customHeight="1">
      <c r="A3" s="16" t="s">
        <v>8</v>
      </c>
      <c r="B3" s="16" t="s">
        <v>9</v>
      </c>
      <c r="C3" s="16" t="s">
        <v>10</v>
      </c>
      <c r="D3" s="25" t="s">
        <v>47</v>
      </c>
    </row>
    <row r="4" spans="1:4" s="15" customFormat="1" ht="30.75" customHeight="1">
      <c r="A4" s="17">
        <v>1</v>
      </c>
      <c r="B4" s="17">
        <v>100</v>
      </c>
      <c r="C4" s="17" t="s">
        <v>11</v>
      </c>
      <c r="D4" s="46">
        <f>SUM('第100章'!D10)</f>
        <v>0</v>
      </c>
    </row>
    <row r="5" spans="1:4" s="15" customFormat="1" ht="30.75" customHeight="1">
      <c r="A5" s="17">
        <v>2</v>
      </c>
      <c r="B5" s="17">
        <v>200</v>
      </c>
      <c r="C5" s="17" t="s">
        <v>12</v>
      </c>
      <c r="D5" s="46"/>
    </row>
    <row r="6" spans="1:4" s="15" customFormat="1" ht="30.75" customHeight="1">
      <c r="A6" s="17">
        <v>3</v>
      </c>
      <c r="B6" s="17">
        <v>300</v>
      </c>
      <c r="C6" s="17" t="s">
        <v>13</v>
      </c>
      <c r="D6" s="46"/>
    </row>
    <row r="7" spans="1:4" s="15" customFormat="1" ht="30.75" customHeight="1">
      <c r="A7" s="17">
        <v>4</v>
      </c>
      <c r="B7" s="17">
        <v>400</v>
      </c>
      <c r="C7" s="17" t="s">
        <v>14</v>
      </c>
      <c r="D7" s="46"/>
    </row>
    <row r="8" spans="1:4" s="15" customFormat="1" ht="30.75" customHeight="1">
      <c r="A8" s="17">
        <v>5</v>
      </c>
      <c r="B8" s="17">
        <v>500</v>
      </c>
      <c r="C8" s="17" t="s">
        <v>15</v>
      </c>
      <c r="D8" s="46"/>
    </row>
    <row r="9" spans="1:4" s="15" customFormat="1" ht="30.75" customHeight="1">
      <c r="A9" s="17">
        <v>6</v>
      </c>
      <c r="B9" s="17">
        <v>600</v>
      </c>
      <c r="C9" s="17" t="s">
        <v>16</v>
      </c>
      <c r="D9" s="46"/>
    </row>
    <row r="10" spans="1:4" s="15" customFormat="1" ht="30.75" customHeight="1">
      <c r="A10" s="17">
        <v>7</v>
      </c>
      <c r="B10" s="17">
        <v>700</v>
      </c>
      <c r="C10" s="17" t="s">
        <v>17</v>
      </c>
      <c r="D10" s="46">
        <f>SUM('第700章'!D10)</f>
        <v>0</v>
      </c>
    </row>
    <row r="11" spans="1:4" s="15" customFormat="1" ht="30.75" customHeight="1">
      <c r="A11" s="17">
        <v>8</v>
      </c>
      <c r="B11" s="36" t="s">
        <v>20</v>
      </c>
      <c r="C11" s="36"/>
      <c r="D11" s="46">
        <f>SUM(D4:D10)</f>
        <v>0</v>
      </c>
    </row>
    <row r="12" spans="1:4" s="15" customFormat="1" ht="33.75" customHeight="1">
      <c r="A12" s="17">
        <v>9</v>
      </c>
      <c r="B12" s="36" t="s">
        <v>21</v>
      </c>
      <c r="C12" s="36"/>
      <c r="D12" s="46"/>
    </row>
    <row r="13" spans="1:4" s="49" customFormat="1" ht="33.75" customHeight="1">
      <c r="A13" s="47">
        <v>10</v>
      </c>
      <c r="B13" s="36" t="s">
        <v>33</v>
      </c>
      <c r="C13" s="36"/>
      <c r="D13" s="48">
        <f>ROUND((696320*0.015),0)</f>
        <v>10445</v>
      </c>
    </row>
    <row r="14" spans="1:4" s="15" customFormat="1" ht="33.75" customHeight="1">
      <c r="A14" s="17">
        <v>11</v>
      </c>
      <c r="B14" s="38" t="s">
        <v>29</v>
      </c>
      <c r="C14" s="39"/>
      <c r="D14" s="46">
        <f>ROUND(D11-D12-D13,0)</f>
        <v>-10445</v>
      </c>
    </row>
    <row r="15" spans="1:4" s="15" customFormat="1" ht="33.75" customHeight="1">
      <c r="A15" s="17">
        <v>12</v>
      </c>
      <c r="B15" s="40" t="s">
        <v>57</v>
      </c>
      <c r="C15" s="36"/>
      <c r="D15" s="46">
        <f>ROUND(D14*3%,0)</f>
        <v>-313</v>
      </c>
    </row>
    <row r="16" spans="1:4" s="15" customFormat="1" ht="33.75" customHeight="1">
      <c r="A16" s="17">
        <v>13</v>
      </c>
      <c r="B16" s="36" t="s">
        <v>30</v>
      </c>
      <c r="C16" s="36"/>
      <c r="D16" s="46">
        <f>D11+D15</f>
        <v>-313</v>
      </c>
    </row>
  </sheetData>
  <sheetProtection password="CE79" sheet="1"/>
  <mergeCells count="8">
    <mergeCell ref="B13:C13"/>
    <mergeCell ref="A1:D1"/>
    <mergeCell ref="B11:C11"/>
    <mergeCell ref="B12:C12"/>
    <mergeCell ref="B16:C16"/>
    <mergeCell ref="B14:C14"/>
    <mergeCell ref="B15:C15"/>
    <mergeCell ref="A2:D2"/>
  </mergeCells>
  <printOptions horizontalCentered="1"/>
  <pageMargins left="0.3937007874015748" right="0.3937007874015748" top="0.81" bottom="0.5118110236220472" header="0.31496062992125984" footer="2.1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2015-09-14T01:30:42Z</cp:lastPrinted>
  <dcterms:created xsi:type="dcterms:W3CDTF">2008-04-07T07:00:19Z</dcterms:created>
  <dcterms:modified xsi:type="dcterms:W3CDTF">2015-09-14T01:30:51Z</dcterms:modified>
  <cp:category/>
  <cp:version/>
  <cp:contentType/>
  <cp:contentStatus/>
</cp:coreProperties>
</file>