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<sst xmlns="http://schemas.openxmlformats.org/spreadsheetml/2006/main" count="188" uniqueCount="115">
  <si>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</si>
  <si>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</si>
  <si>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</si>
  <si>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</si>
  <si>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</si>
  <si>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</si>
  <si>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</si>
  <si>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</si>
  <si>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</si>
  <si>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</si>
  <si>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</si>
  <si>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</si>
  <si>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</si>
  <si>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</si>
  <si>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</si>
  <si>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</si>
  <si>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</si>
  <si>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</si>
  <si>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</si>
  <si>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</si>
  <si>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金额（元）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</si>
  <si>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</si>
  <si>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</si>
  <si>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</si>
  <si>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</si>
  <si>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</si>
  <si>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</si>
  <si>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</si>
  <si>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</si>
  <si>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</si>
  <si>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</si>
  <si>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</si>
  <si>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103-1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</si>
  <si>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</si>
  <si>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</si>
  <si>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</si>
  <si>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</si>
  <si>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</si>
  <si>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</si>
  <si>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</si>
  <si>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</si>
  <si>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</si>
  <si>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</si>
  <si>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临时道路、交通导改及设施保护</t>
  </si>
  <si>
    <t>605-1</t>
  </si>
  <si>
    <t>热熔标线</t>
  </si>
  <si>
    <t>个</t>
  </si>
  <si>
    <t>-c</t>
  </si>
  <si>
    <t>-d</t>
  </si>
  <si>
    <t>清单     第100章   总则</t>
  </si>
  <si>
    <t>清单  第100章 合计   人民币</t>
  </si>
  <si>
    <t>清单     第600章 安全设施及预埋管线</t>
  </si>
  <si>
    <t>清单   第600章 合计   人民币</t>
  </si>
  <si>
    <t>602-2</t>
  </si>
  <si>
    <t>m</t>
  </si>
  <si>
    <t>604-1</t>
  </si>
  <si>
    <t>单柱式交通标志</t>
  </si>
  <si>
    <t>单柱式  1.0m*0.3m</t>
  </si>
  <si>
    <t>套</t>
  </si>
  <si>
    <t>单柱式  1.2m*0.4m</t>
  </si>
  <si>
    <t>单柱式  a=0.8m，D=0.8m</t>
  </si>
  <si>
    <t>单柱式  a=0.8m</t>
  </si>
  <si>
    <t>-e</t>
  </si>
  <si>
    <t>单柱式  D=1.0m，0.6m*1.2m</t>
  </si>
  <si>
    <t>-f</t>
  </si>
  <si>
    <t>单柱式  1.0m*2.0m</t>
  </si>
  <si>
    <t>-g</t>
  </si>
  <si>
    <t>单柱式  0.6m*1.2m</t>
  </si>
  <si>
    <t>604-2</t>
  </si>
  <si>
    <t>双柱式交通标志</t>
  </si>
  <si>
    <t>双柱式  0.7m*0.3m，2（1.0m*0.3m）</t>
  </si>
  <si>
    <t>双柱式  2（1.0m*0.3m）</t>
  </si>
  <si>
    <t>604-5</t>
  </si>
  <si>
    <t>单悬臂式交通标志</t>
  </si>
  <si>
    <t>单悬臂式  4.5m*2.6m</t>
  </si>
  <si>
    <t>单悬臂式  2（a=1.1m）</t>
  </si>
  <si>
    <t>单悬臂式  2（D=1.0m）</t>
  </si>
  <si>
    <t>单悬臂式  2.0m*0.7m</t>
  </si>
  <si>
    <t>单悬臂式  a=1.1m</t>
  </si>
  <si>
    <t>太阳能黄闪灯</t>
  </si>
  <si>
    <t>604-8</t>
  </si>
  <si>
    <t>附着式交通标志</t>
  </si>
  <si>
    <t>附着式  D=0.8m</t>
  </si>
  <si>
    <t>附着式  2.0m*0.7m</t>
  </si>
  <si>
    <t>附着式  0.6m*1.2m</t>
  </si>
  <si>
    <t>附着式  1.0m*2.0m</t>
  </si>
  <si>
    <t>附着式  2（0.8m*0.8m）</t>
  </si>
  <si>
    <t>里程碑</t>
  </si>
  <si>
    <t>块</t>
  </si>
  <si>
    <t>604-9</t>
  </si>
  <si>
    <t>公路界碑</t>
  </si>
  <si>
    <t>604-10</t>
  </si>
  <si>
    <t>百米桩</t>
  </si>
  <si>
    <t>604-12</t>
  </si>
  <si>
    <t>道口桩</t>
  </si>
  <si>
    <t>根</t>
  </si>
  <si>
    <t>路面标线</t>
  </si>
  <si>
    <t>605-6</t>
  </si>
  <si>
    <t>附着式轮廓标</t>
  </si>
  <si>
    <t>处</t>
  </si>
  <si>
    <t>波形梁钢护栏  Gr-A-2E</t>
  </si>
  <si>
    <t>单面波形梁钢护栏</t>
  </si>
  <si>
    <t>604-7</t>
  </si>
  <si>
    <t>609-1</t>
  </si>
  <si>
    <t>交通信号灯（丁字路口）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</si>
  <si>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</si>
  <si>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t>交通信号灯</t>
  </si>
  <si>
    <t>605-9</t>
  </si>
  <si>
    <t>路面标识</t>
  </si>
  <si>
    <r>
      <t>-</t>
    </r>
    <r>
      <rPr>
        <sz val="12"/>
        <rFont val="宋体"/>
        <family val="0"/>
      </rPr>
      <t>c</t>
    </r>
  </si>
  <si>
    <r>
      <t xml:space="preserve">导向箭头 </t>
    </r>
    <r>
      <rPr>
        <sz val="12"/>
        <rFont val="宋体"/>
        <family val="0"/>
      </rPr>
      <t xml:space="preserve"> 6m</t>
    </r>
  </si>
  <si>
    <t>人行横道预告标识  1.5m*3.0m</t>
  </si>
  <si>
    <t>轮廓标</t>
  </si>
  <si>
    <r>
      <t xml:space="preserve">自行车 </t>
    </r>
    <r>
      <rPr>
        <sz val="12"/>
        <rFont val="宋体"/>
        <family val="0"/>
      </rPr>
      <t xml:space="preserve"> 1.0m*2.0m</t>
    </r>
  </si>
  <si>
    <t>青吴路（新黄徐路—魏永路）改建工程—交通安全设施工程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</si>
</sst>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185" fontId="4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/>
    </xf>
    <xf numFmtId="2" fontId="45" fillId="0" borderId="10" xfId="0" applyNumberFormat="1" applyFont="1" applyFill="1" applyBorder="1" applyAlignment="1">
      <alignment horizontal="center" vertical="center" shrinkToFit="1"/>
    </xf>
    <xf numFmtId="1" fontId="45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185" fontId="50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184" fontId="45" fillId="0" borderId="10" xfId="0" applyNumberFormat="1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0" fillId="0" borderId="10" xfId="0" applyNumberFormat="1" applyFont="1" applyBorder="1" applyAlignment="1" applyProtection="1">
      <alignment horizontal="center" vertical="center" shrinkToFit="1"/>
      <protection hidden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shrinkToFit="1"/>
    </xf>
    <xf numFmtId="0" fontId="5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9.50390625" style="2" customWidth="1"/>
    <col min="2" max="2" width="30.75390625" style="2" customWidth="1"/>
    <col min="3" max="3" width="7.625" style="2" customWidth="1"/>
    <col min="4" max="4" width="9.375" style="2" customWidth="1"/>
    <col min="5" max="5" width="11.625" style="2" customWidth="1"/>
    <col min="6" max="6" width="12.625" style="2" customWidth="1"/>
    <col min="7" max="7" width="9.00390625" style="2" customWidth="1"/>
    <col min="8" max="8" width="11.625" style="2" bestFit="1" customWidth="1"/>
    <col min="9" max="16384" width="9.00390625" style="2" customWidth="1"/>
  </cols>
  <sheetData>
    <row r="1" spans="1:6" ht="48" customHeight="1">
      <c r="A1" s="43" t="s">
        <v>0</v>
      </c>
      <c r="B1" s="43"/>
      <c r="C1" s="43"/>
      <c r="D1" s="43"/>
      <c r="E1" s="43"/>
      <c r="F1" s="43"/>
    </row>
    <row r="2" spans="1:5" ht="33" customHeight="1">
      <c r="A2" s="2" t="s">
        <v>18</v>
      </c>
      <c r="B2" s="44" t="s">
        <v>114</v>
      </c>
      <c r="C2" s="44"/>
      <c r="D2" s="44"/>
      <c r="E2" s="2" t="s">
        <v>5</v>
      </c>
    </row>
    <row r="3" spans="1:6" s="3" customFormat="1" ht="39" customHeight="1">
      <c r="A3" s="45" t="s">
        <v>49</v>
      </c>
      <c r="B3" s="45"/>
      <c r="C3" s="45"/>
      <c r="D3" s="45"/>
      <c r="E3" s="45"/>
      <c r="F3" s="45"/>
    </row>
    <row r="4" spans="1:6" ht="41.25" customHeight="1">
      <c r="A4" s="4" t="s">
        <v>21</v>
      </c>
      <c r="B4" s="4" t="s">
        <v>22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39.75" customHeight="1">
      <c r="A5" s="17" t="s">
        <v>23</v>
      </c>
      <c r="B5" s="18" t="s">
        <v>33</v>
      </c>
      <c r="C5" s="17" t="s">
        <v>24</v>
      </c>
      <c r="D5" s="17">
        <v>1</v>
      </c>
      <c r="E5" s="36"/>
      <c r="F5" s="5">
        <f>ROUND(D5*E5,0)</f>
        <v>0</v>
      </c>
    </row>
    <row r="6" spans="1:6" ht="39.75" customHeight="1">
      <c r="A6" s="17" t="s">
        <v>28</v>
      </c>
      <c r="B6" s="18" t="s">
        <v>34</v>
      </c>
      <c r="C6" s="17" t="s">
        <v>24</v>
      </c>
      <c r="D6" s="17">
        <v>1</v>
      </c>
      <c r="E6" s="36"/>
      <c r="F6" s="5">
        <f>ROUND(D6*E6,0)</f>
        <v>0</v>
      </c>
    </row>
    <row r="7" spans="1:6" ht="39.75" customHeight="1">
      <c r="A7" s="17" t="s">
        <v>35</v>
      </c>
      <c r="B7" s="18" t="s">
        <v>25</v>
      </c>
      <c r="C7" s="17" t="s">
        <v>24</v>
      </c>
      <c r="D7" s="17">
        <v>1</v>
      </c>
      <c r="E7" s="36"/>
      <c r="F7" s="5">
        <f>ROUND(D7*E7,0)</f>
        <v>0</v>
      </c>
    </row>
    <row r="8" spans="1:6" ht="39.75" customHeight="1">
      <c r="A8" s="17" t="s">
        <v>32</v>
      </c>
      <c r="B8" s="19" t="s">
        <v>43</v>
      </c>
      <c r="C8" s="17" t="s">
        <v>24</v>
      </c>
      <c r="D8" s="17">
        <v>1</v>
      </c>
      <c r="E8" s="36"/>
      <c r="F8" s="5">
        <f>ROUND(D8*E8,0)</f>
        <v>0</v>
      </c>
    </row>
    <row r="9" spans="1:6" ht="39.75" customHeight="1">
      <c r="A9" s="17" t="s">
        <v>26</v>
      </c>
      <c r="B9" s="18" t="s">
        <v>27</v>
      </c>
      <c r="C9" s="17" t="s">
        <v>24</v>
      </c>
      <c r="D9" s="17">
        <v>1</v>
      </c>
      <c r="E9" s="36"/>
      <c r="F9" s="5">
        <f>ROUND(D9*E9,0)</f>
        <v>0</v>
      </c>
    </row>
    <row r="10" spans="1:14" ht="45.75" customHeight="1">
      <c r="A10" s="46" t="s">
        <v>50</v>
      </c>
      <c r="B10" s="46"/>
      <c r="C10" s="46"/>
      <c r="D10" s="47">
        <f>ROUND(SUM(F5:F9),0)</f>
        <v>0</v>
      </c>
      <c r="E10" s="47"/>
      <c r="F10" s="6" t="s">
        <v>19</v>
      </c>
      <c r="G10" s="7"/>
      <c r="H10" s="7"/>
      <c r="I10" s="7"/>
      <c r="J10" s="7"/>
      <c r="K10" s="7"/>
      <c r="L10" s="7"/>
      <c r="M10" s="7"/>
      <c r="N10" s="7"/>
    </row>
    <row r="11" ht="32.25" customHeight="1"/>
    <row r="12" ht="25.5" customHeight="1">
      <c r="A12" s="8"/>
    </row>
  </sheetData>
  <sheetProtection password="CE79" sheet="1"/>
  <protectedRanges>
    <protectedRange sqref="E5:E9" name="区域1"/>
  </protectedRanges>
  <mergeCells count="5">
    <mergeCell ref="A1:F1"/>
    <mergeCell ref="B2:D2"/>
    <mergeCell ref="A3:F3"/>
    <mergeCell ref="A10:C10"/>
    <mergeCell ref="D10:E10"/>
  </mergeCells>
  <printOptions/>
  <pageMargins left="0.7086614173228347" right="0.53" top="0.91" bottom="1.3385826771653544" header="0.31496062992125984" footer="3.12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G9" sqref="G9"/>
    </sheetView>
  </sheetViews>
  <sheetFormatPr defaultColWidth="9.00390625" defaultRowHeight="14.25"/>
  <cols>
    <col min="1" max="1" width="9.50390625" style="2" customWidth="1"/>
    <col min="2" max="2" width="34.50390625" style="13" customWidth="1"/>
    <col min="3" max="3" width="6.00390625" style="2" customWidth="1"/>
    <col min="4" max="4" width="8.25390625" style="14" customWidth="1"/>
    <col min="5" max="5" width="10.25390625" style="39" customWidth="1"/>
    <col min="6" max="6" width="12.125" style="15" customWidth="1"/>
    <col min="7" max="16384" width="9.00390625" style="2" customWidth="1"/>
  </cols>
  <sheetData>
    <row r="1" spans="1:6" ht="42.75" customHeight="1">
      <c r="A1" s="43" t="s">
        <v>0</v>
      </c>
      <c r="B1" s="43"/>
      <c r="C1" s="43"/>
      <c r="D1" s="43"/>
      <c r="E1" s="43"/>
      <c r="F1" s="43"/>
    </row>
    <row r="2" spans="1:6" ht="42.75" customHeight="1">
      <c r="A2" s="9" t="s">
        <v>18</v>
      </c>
      <c r="B2" s="48" t="str">
        <f>'第100章'!B2:D2</f>
        <v>青吴路（新黄徐路—魏永路）改建工程—交通安全设施工程</v>
      </c>
      <c r="C2" s="48"/>
      <c r="D2" s="48"/>
      <c r="E2" s="49" t="s">
        <v>6</v>
      </c>
      <c r="F2" s="49"/>
    </row>
    <row r="3" spans="1:6" ht="38.25" customHeight="1">
      <c r="A3" s="45" t="s">
        <v>51</v>
      </c>
      <c r="B3" s="45"/>
      <c r="C3" s="45"/>
      <c r="D3" s="45"/>
      <c r="E3" s="45"/>
      <c r="F3" s="45"/>
    </row>
    <row r="4" spans="1:6" ht="38.25" customHeight="1">
      <c r="A4" s="4" t="s">
        <v>21</v>
      </c>
      <c r="B4" s="10" t="s">
        <v>22</v>
      </c>
      <c r="C4" s="4" t="s">
        <v>1</v>
      </c>
      <c r="D4" s="11" t="s">
        <v>2</v>
      </c>
      <c r="E4" s="37" t="s">
        <v>3</v>
      </c>
      <c r="F4" s="22" t="s">
        <v>4</v>
      </c>
    </row>
    <row r="5" spans="1:6" ht="34.5" customHeight="1">
      <c r="A5" s="20" t="s">
        <v>53</v>
      </c>
      <c r="B5" s="23" t="s">
        <v>101</v>
      </c>
      <c r="C5" s="20" t="s">
        <v>29</v>
      </c>
      <c r="D5" s="21" t="s">
        <v>29</v>
      </c>
      <c r="E5" s="38"/>
      <c r="F5" s="16"/>
    </row>
    <row r="6" spans="1:6" ht="34.5" customHeight="1">
      <c r="A6" s="20" t="s">
        <v>30</v>
      </c>
      <c r="B6" s="23" t="s">
        <v>100</v>
      </c>
      <c r="C6" s="20" t="s">
        <v>54</v>
      </c>
      <c r="D6" s="24">
        <v>1068</v>
      </c>
      <c r="E6" s="38"/>
      <c r="F6" s="16">
        <f>ROUND(D6*E6,0)</f>
        <v>0</v>
      </c>
    </row>
    <row r="7" spans="1:6" ht="34.5" customHeight="1">
      <c r="A7" s="20" t="s">
        <v>55</v>
      </c>
      <c r="B7" s="23" t="s">
        <v>56</v>
      </c>
      <c r="C7" s="20" t="s">
        <v>29</v>
      </c>
      <c r="D7" s="24" t="s">
        <v>29</v>
      </c>
      <c r="E7" s="38"/>
      <c r="F7" s="16"/>
    </row>
    <row r="8" spans="1:6" ht="34.5" customHeight="1">
      <c r="A8" s="20" t="s">
        <v>30</v>
      </c>
      <c r="B8" s="23" t="s">
        <v>57</v>
      </c>
      <c r="C8" s="20" t="s">
        <v>58</v>
      </c>
      <c r="D8" s="25">
        <v>5</v>
      </c>
      <c r="E8" s="38"/>
      <c r="F8" s="16">
        <f aca="true" t="shared" si="0" ref="F8:F43">ROUND(D8*E8,0)</f>
        <v>0</v>
      </c>
    </row>
    <row r="9" spans="1:6" ht="34.5" customHeight="1">
      <c r="A9" s="20" t="s">
        <v>36</v>
      </c>
      <c r="B9" s="23" t="s">
        <v>59</v>
      </c>
      <c r="C9" s="20" t="s">
        <v>58</v>
      </c>
      <c r="D9" s="25">
        <v>4</v>
      </c>
      <c r="E9" s="38"/>
      <c r="F9" s="16">
        <f t="shared" si="0"/>
        <v>0</v>
      </c>
    </row>
    <row r="10" spans="1:6" ht="34.5" customHeight="1">
      <c r="A10" s="20" t="s">
        <v>47</v>
      </c>
      <c r="B10" s="23" t="s">
        <v>60</v>
      </c>
      <c r="C10" s="20" t="s">
        <v>58</v>
      </c>
      <c r="D10" s="25">
        <v>3</v>
      </c>
      <c r="E10" s="38"/>
      <c r="F10" s="16">
        <f t="shared" si="0"/>
        <v>0</v>
      </c>
    </row>
    <row r="11" spans="1:6" ht="34.5" customHeight="1">
      <c r="A11" s="20" t="s">
        <v>48</v>
      </c>
      <c r="B11" s="23" t="s">
        <v>61</v>
      </c>
      <c r="C11" s="20" t="s">
        <v>58</v>
      </c>
      <c r="D11" s="25">
        <v>25</v>
      </c>
      <c r="E11" s="38"/>
      <c r="F11" s="16">
        <f t="shared" si="0"/>
        <v>0</v>
      </c>
    </row>
    <row r="12" spans="1:6" ht="34.5" customHeight="1">
      <c r="A12" s="20" t="s">
        <v>62</v>
      </c>
      <c r="B12" s="23" t="s">
        <v>63</v>
      </c>
      <c r="C12" s="20" t="s">
        <v>58</v>
      </c>
      <c r="D12" s="25">
        <v>2</v>
      </c>
      <c r="E12" s="38"/>
      <c r="F12" s="16">
        <f t="shared" si="0"/>
        <v>0</v>
      </c>
    </row>
    <row r="13" spans="1:6" ht="34.5" customHeight="1">
      <c r="A13" s="20" t="s">
        <v>64</v>
      </c>
      <c r="B13" s="23" t="s">
        <v>65</v>
      </c>
      <c r="C13" s="20" t="s">
        <v>58</v>
      </c>
      <c r="D13" s="25">
        <v>1</v>
      </c>
      <c r="E13" s="38"/>
      <c r="F13" s="16">
        <f t="shared" si="0"/>
        <v>0</v>
      </c>
    </row>
    <row r="14" spans="1:6" ht="34.5" customHeight="1">
      <c r="A14" s="20" t="s">
        <v>66</v>
      </c>
      <c r="B14" s="23" t="s">
        <v>67</v>
      </c>
      <c r="C14" s="20" t="s">
        <v>58</v>
      </c>
      <c r="D14" s="25">
        <v>4</v>
      </c>
      <c r="E14" s="38"/>
      <c r="F14" s="16">
        <f t="shared" si="0"/>
        <v>0</v>
      </c>
    </row>
    <row r="15" spans="1:6" ht="34.5" customHeight="1">
      <c r="A15" s="20" t="s">
        <v>68</v>
      </c>
      <c r="B15" s="23" t="s">
        <v>69</v>
      </c>
      <c r="C15" s="20" t="s">
        <v>29</v>
      </c>
      <c r="D15" s="24" t="s">
        <v>29</v>
      </c>
      <c r="E15" s="38"/>
      <c r="F15" s="16"/>
    </row>
    <row r="16" spans="1:6" ht="34.5" customHeight="1">
      <c r="A16" s="20" t="s">
        <v>30</v>
      </c>
      <c r="B16" s="23" t="s">
        <v>70</v>
      </c>
      <c r="C16" s="20" t="s">
        <v>58</v>
      </c>
      <c r="D16" s="25">
        <v>7</v>
      </c>
      <c r="E16" s="38"/>
      <c r="F16" s="16">
        <f t="shared" si="0"/>
        <v>0</v>
      </c>
    </row>
    <row r="17" spans="1:6" ht="34.5" customHeight="1">
      <c r="A17" s="20" t="s">
        <v>36</v>
      </c>
      <c r="B17" s="23" t="s">
        <v>71</v>
      </c>
      <c r="C17" s="20" t="s">
        <v>58</v>
      </c>
      <c r="D17" s="25">
        <v>4</v>
      </c>
      <c r="E17" s="38"/>
      <c r="F17" s="16">
        <f t="shared" si="0"/>
        <v>0</v>
      </c>
    </row>
    <row r="18" spans="1:6" ht="34.5" customHeight="1">
      <c r="A18" s="20" t="s">
        <v>72</v>
      </c>
      <c r="B18" s="23" t="s">
        <v>73</v>
      </c>
      <c r="C18" s="20" t="s">
        <v>29</v>
      </c>
      <c r="D18" s="24" t="s">
        <v>29</v>
      </c>
      <c r="E18" s="38"/>
      <c r="F18" s="16"/>
    </row>
    <row r="19" spans="1:6" ht="34.5" customHeight="1">
      <c r="A19" s="20" t="s">
        <v>30</v>
      </c>
      <c r="B19" s="23" t="s">
        <v>74</v>
      </c>
      <c r="C19" s="20" t="s">
        <v>58</v>
      </c>
      <c r="D19" s="25">
        <v>4</v>
      </c>
      <c r="E19" s="38"/>
      <c r="F19" s="16">
        <f t="shared" si="0"/>
        <v>0</v>
      </c>
    </row>
    <row r="20" spans="1:6" ht="34.5" customHeight="1">
      <c r="A20" s="20" t="s">
        <v>36</v>
      </c>
      <c r="B20" s="23" t="s">
        <v>75</v>
      </c>
      <c r="C20" s="20" t="s">
        <v>58</v>
      </c>
      <c r="D20" s="25">
        <v>8</v>
      </c>
      <c r="E20" s="38"/>
      <c r="F20" s="16">
        <f t="shared" si="0"/>
        <v>0</v>
      </c>
    </row>
    <row r="21" spans="1:6" ht="34.5" customHeight="1">
      <c r="A21" s="20" t="s">
        <v>47</v>
      </c>
      <c r="B21" s="23" t="s">
        <v>76</v>
      </c>
      <c r="C21" s="20" t="s">
        <v>58</v>
      </c>
      <c r="D21" s="25">
        <v>4</v>
      </c>
      <c r="E21" s="38"/>
      <c r="F21" s="16">
        <f t="shared" si="0"/>
        <v>0</v>
      </c>
    </row>
    <row r="22" spans="1:6" ht="34.5" customHeight="1">
      <c r="A22" s="20" t="s">
        <v>48</v>
      </c>
      <c r="B22" s="23" t="s">
        <v>77</v>
      </c>
      <c r="C22" s="20" t="s">
        <v>58</v>
      </c>
      <c r="D22" s="25">
        <v>1</v>
      </c>
      <c r="E22" s="38"/>
      <c r="F22" s="16">
        <f t="shared" si="0"/>
        <v>0</v>
      </c>
    </row>
    <row r="23" spans="1:6" ht="34.5" customHeight="1">
      <c r="A23" s="20" t="s">
        <v>62</v>
      </c>
      <c r="B23" s="23" t="s">
        <v>78</v>
      </c>
      <c r="C23" s="20" t="s">
        <v>58</v>
      </c>
      <c r="D23" s="25">
        <v>10</v>
      </c>
      <c r="E23" s="38"/>
      <c r="F23" s="16">
        <f t="shared" si="0"/>
        <v>0</v>
      </c>
    </row>
    <row r="24" spans="1:6" ht="34.5" customHeight="1">
      <c r="A24" s="20" t="s">
        <v>64</v>
      </c>
      <c r="B24" s="23" t="s">
        <v>79</v>
      </c>
      <c r="C24" s="20" t="s">
        <v>58</v>
      </c>
      <c r="D24" s="25">
        <v>9</v>
      </c>
      <c r="E24" s="38"/>
      <c r="F24" s="16">
        <f t="shared" si="0"/>
        <v>0</v>
      </c>
    </row>
    <row r="25" spans="1:6" ht="34.5" customHeight="1">
      <c r="A25" s="20" t="s">
        <v>102</v>
      </c>
      <c r="B25" s="23" t="s">
        <v>81</v>
      </c>
      <c r="C25" s="20" t="s">
        <v>29</v>
      </c>
      <c r="D25" s="24" t="s">
        <v>29</v>
      </c>
      <c r="E25" s="38"/>
      <c r="F25" s="16"/>
    </row>
    <row r="26" spans="1:6" ht="34.5" customHeight="1">
      <c r="A26" s="20" t="s">
        <v>30</v>
      </c>
      <c r="B26" s="23" t="s">
        <v>82</v>
      </c>
      <c r="C26" s="20" t="s">
        <v>58</v>
      </c>
      <c r="D26" s="25">
        <v>1</v>
      </c>
      <c r="E26" s="38"/>
      <c r="F26" s="16">
        <f t="shared" si="0"/>
        <v>0</v>
      </c>
    </row>
    <row r="27" spans="1:6" ht="34.5" customHeight="1">
      <c r="A27" s="20" t="s">
        <v>36</v>
      </c>
      <c r="B27" s="23" t="s">
        <v>83</v>
      </c>
      <c r="C27" s="20" t="s">
        <v>58</v>
      </c>
      <c r="D27" s="25">
        <v>1</v>
      </c>
      <c r="E27" s="38"/>
      <c r="F27" s="16">
        <f t="shared" si="0"/>
        <v>0</v>
      </c>
    </row>
    <row r="28" spans="1:6" ht="34.5" customHeight="1">
      <c r="A28" s="20" t="s">
        <v>47</v>
      </c>
      <c r="B28" s="23" t="s">
        <v>84</v>
      </c>
      <c r="C28" s="20" t="s">
        <v>58</v>
      </c>
      <c r="D28" s="25">
        <v>4</v>
      </c>
      <c r="E28" s="38"/>
      <c r="F28" s="16">
        <f t="shared" si="0"/>
        <v>0</v>
      </c>
    </row>
    <row r="29" spans="1:6" ht="34.5" customHeight="1">
      <c r="A29" s="20" t="s">
        <v>48</v>
      </c>
      <c r="B29" s="23" t="s">
        <v>85</v>
      </c>
      <c r="C29" s="20" t="s">
        <v>58</v>
      </c>
      <c r="D29" s="25">
        <v>3</v>
      </c>
      <c r="E29" s="38"/>
      <c r="F29" s="16">
        <f t="shared" si="0"/>
        <v>0</v>
      </c>
    </row>
    <row r="30" spans="1:6" ht="34.5" customHeight="1">
      <c r="A30" s="20" t="s">
        <v>62</v>
      </c>
      <c r="B30" s="23" t="s">
        <v>86</v>
      </c>
      <c r="C30" s="20" t="s">
        <v>58</v>
      </c>
      <c r="D30" s="25">
        <v>8</v>
      </c>
      <c r="E30" s="38"/>
      <c r="F30" s="16">
        <f t="shared" si="0"/>
        <v>0</v>
      </c>
    </row>
    <row r="31" spans="1:6" ht="34.5" customHeight="1">
      <c r="A31" s="20" t="s">
        <v>64</v>
      </c>
      <c r="B31" s="23" t="s">
        <v>79</v>
      </c>
      <c r="C31" s="20" t="s">
        <v>58</v>
      </c>
      <c r="D31" s="25">
        <v>1</v>
      </c>
      <c r="E31" s="38"/>
      <c r="F31" s="16">
        <f t="shared" si="0"/>
        <v>0</v>
      </c>
    </row>
    <row r="32" spans="1:6" ht="34.5" customHeight="1">
      <c r="A32" s="20" t="s">
        <v>80</v>
      </c>
      <c r="B32" s="23" t="s">
        <v>87</v>
      </c>
      <c r="C32" s="20" t="s">
        <v>88</v>
      </c>
      <c r="D32" s="25">
        <v>6</v>
      </c>
      <c r="E32" s="38"/>
      <c r="F32" s="16">
        <f t="shared" si="0"/>
        <v>0</v>
      </c>
    </row>
    <row r="33" spans="1:6" ht="34.5" customHeight="1">
      <c r="A33" s="20" t="s">
        <v>89</v>
      </c>
      <c r="B33" s="23" t="s">
        <v>90</v>
      </c>
      <c r="C33" s="20" t="s">
        <v>88</v>
      </c>
      <c r="D33" s="25">
        <v>34</v>
      </c>
      <c r="E33" s="38"/>
      <c r="F33" s="16">
        <f t="shared" si="0"/>
        <v>0</v>
      </c>
    </row>
    <row r="34" spans="1:6" ht="34.5" customHeight="1">
      <c r="A34" s="20" t="s">
        <v>91</v>
      </c>
      <c r="B34" s="23" t="s">
        <v>92</v>
      </c>
      <c r="C34" s="20" t="s">
        <v>88</v>
      </c>
      <c r="D34" s="25">
        <v>62</v>
      </c>
      <c r="E34" s="38"/>
      <c r="F34" s="16">
        <f t="shared" si="0"/>
        <v>0</v>
      </c>
    </row>
    <row r="35" spans="1:6" ht="34.5" customHeight="1">
      <c r="A35" s="20" t="s">
        <v>93</v>
      </c>
      <c r="B35" s="23" t="s">
        <v>94</v>
      </c>
      <c r="C35" s="20" t="s">
        <v>95</v>
      </c>
      <c r="D35" s="25">
        <v>98</v>
      </c>
      <c r="E35" s="38"/>
      <c r="F35" s="16">
        <f t="shared" si="0"/>
        <v>0</v>
      </c>
    </row>
    <row r="36" spans="1:6" ht="34.5" customHeight="1">
      <c r="A36" s="20" t="s">
        <v>44</v>
      </c>
      <c r="B36" s="23" t="s">
        <v>96</v>
      </c>
      <c r="C36" s="20" t="s">
        <v>29</v>
      </c>
      <c r="D36" s="24" t="s">
        <v>29</v>
      </c>
      <c r="E36" s="38"/>
      <c r="F36" s="16"/>
    </row>
    <row r="37" spans="1:6" ht="34.5" customHeight="1">
      <c r="A37" s="20" t="s">
        <v>30</v>
      </c>
      <c r="B37" s="23" t="s">
        <v>45</v>
      </c>
      <c r="C37" s="20" t="s">
        <v>31</v>
      </c>
      <c r="D37" s="24">
        <f>159.4+179.3+48+108+1360+1525.9</f>
        <v>3380.6000000000004</v>
      </c>
      <c r="E37" s="38"/>
      <c r="F37" s="16">
        <f t="shared" si="0"/>
        <v>0</v>
      </c>
    </row>
    <row r="38" spans="1:6" ht="34.5" customHeight="1">
      <c r="A38" s="20" t="s">
        <v>97</v>
      </c>
      <c r="B38" s="35" t="s">
        <v>112</v>
      </c>
      <c r="C38" s="20" t="s">
        <v>29</v>
      </c>
      <c r="D38" s="24" t="s">
        <v>29</v>
      </c>
      <c r="E38" s="38"/>
      <c r="F38" s="16"/>
    </row>
    <row r="39" spans="1:6" ht="34.5" customHeight="1">
      <c r="A39" s="20" t="s">
        <v>36</v>
      </c>
      <c r="B39" s="23" t="s">
        <v>98</v>
      </c>
      <c r="C39" s="20" t="s">
        <v>46</v>
      </c>
      <c r="D39" s="25">
        <v>89</v>
      </c>
      <c r="E39" s="38"/>
      <c r="F39" s="16">
        <f t="shared" si="0"/>
        <v>0</v>
      </c>
    </row>
    <row r="40" spans="1:6" ht="34.5" customHeight="1">
      <c r="A40" s="32" t="s">
        <v>107</v>
      </c>
      <c r="B40" s="33" t="s">
        <v>108</v>
      </c>
      <c r="C40" s="30"/>
      <c r="D40" s="25"/>
      <c r="E40" s="38"/>
      <c r="F40" s="16"/>
    </row>
    <row r="41" spans="1:6" ht="34.5" customHeight="1">
      <c r="A41" s="30" t="s">
        <v>30</v>
      </c>
      <c r="B41" s="35" t="s">
        <v>111</v>
      </c>
      <c r="C41" s="30" t="s">
        <v>46</v>
      </c>
      <c r="D41" s="25">
        <v>16</v>
      </c>
      <c r="E41" s="38"/>
      <c r="F41" s="16">
        <f t="shared" si="0"/>
        <v>0</v>
      </c>
    </row>
    <row r="42" spans="1:6" ht="34.5" customHeight="1">
      <c r="A42" s="30" t="s">
        <v>36</v>
      </c>
      <c r="B42" s="35" t="s">
        <v>110</v>
      </c>
      <c r="C42" s="30" t="s">
        <v>46</v>
      </c>
      <c r="D42" s="25">
        <f>10+5+1+4+7</f>
        <v>27</v>
      </c>
      <c r="E42" s="38"/>
      <c r="F42" s="16">
        <f t="shared" si="0"/>
        <v>0</v>
      </c>
    </row>
    <row r="43" spans="1:6" ht="34.5" customHeight="1">
      <c r="A43" s="34" t="s">
        <v>109</v>
      </c>
      <c r="B43" s="35" t="s">
        <v>113</v>
      </c>
      <c r="C43" s="30" t="s">
        <v>46</v>
      </c>
      <c r="D43" s="25">
        <v>31</v>
      </c>
      <c r="E43" s="38"/>
      <c r="F43" s="16">
        <f t="shared" si="0"/>
        <v>0</v>
      </c>
    </row>
    <row r="44" spans="1:6" ht="34.5" customHeight="1">
      <c r="A44" s="30" t="s">
        <v>103</v>
      </c>
      <c r="B44" s="31" t="s">
        <v>106</v>
      </c>
      <c r="C44" s="20" t="s">
        <v>29</v>
      </c>
      <c r="D44" s="24" t="s">
        <v>29</v>
      </c>
      <c r="E44" s="38"/>
      <c r="F44" s="16"/>
    </row>
    <row r="45" spans="1:6" ht="34.5" customHeight="1">
      <c r="A45" s="20" t="s">
        <v>30</v>
      </c>
      <c r="B45" s="31" t="s">
        <v>104</v>
      </c>
      <c r="C45" s="20" t="s">
        <v>99</v>
      </c>
      <c r="D45" s="25">
        <v>2</v>
      </c>
      <c r="E45" s="38"/>
      <c r="F45" s="16">
        <f>ROUND(D45*E45,0)</f>
        <v>0</v>
      </c>
    </row>
    <row r="46" spans="1:6" ht="34.5" customHeight="1">
      <c r="A46" s="46" t="s">
        <v>52</v>
      </c>
      <c r="B46" s="46"/>
      <c r="C46" s="46"/>
      <c r="D46" s="47">
        <f>ROUND(SUM(F6:F45),0)</f>
        <v>0</v>
      </c>
      <c r="E46" s="47"/>
      <c r="F46" s="12" t="s">
        <v>37</v>
      </c>
    </row>
  </sheetData>
  <sheetProtection password="CE79" sheet="1"/>
  <protectedRanges>
    <protectedRange sqref="E6 E8:E14 E16:E17 E19:E24 E26:E35 E37 E39 E41:E43 E45" name="区域1"/>
  </protectedRanges>
  <mergeCells count="6">
    <mergeCell ref="A46:C46"/>
    <mergeCell ref="D46:E46"/>
    <mergeCell ref="A1:F1"/>
    <mergeCell ref="B2:D2"/>
    <mergeCell ref="E2:F2"/>
    <mergeCell ref="A3:F3"/>
  </mergeCells>
  <printOptions horizontalCentered="1"/>
  <pageMargins left="0.7480314960629921" right="0.4" top="0.79" bottom="1.05" header="0.5118110236220472" footer="0.68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9" sqref="G9"/>
    </sheetView>
  </sheetViews>
  <sheetFormatPr defaultColWidth="9.00390625" defaultRowHeight="14.25"/>
  <cols>
    <col min="1" max="1" width="8.375" style="1" customWidth="1"/>
    <col min="2" max="2" width="9.00390625" style="1" customWidth="1"/>
    <col min="3" max="3" width="44.75390625" style="1" customWidth="1"/>
    <col min="4" max="4" width="18.875" style="1" customWidth="1"/>
    <col min="5" max="16384" width="9.00390625" style="1" customWidth="1"/>
  </cols>
  <sheetData>
    <row r="1" spans="1:4" ht="33" customHeight="1">
      <c r="A1" s="54" t="s">
        <v>7</v>
      </c>
      <c r="B1" s="54"/>
      <c r="C1" s="54"/>
      <c r="D1" s="54"/>
    </row>
    <row r="2" spans="1:4" s="26" customFormat="1" ht="39" customHeight="1">
      <c r="A2" s="50" t="str">
        <f>"工程名称："&amp;'第100章'!B2</f>
        <v>工程名称：青吴路（新黄徐路—魏永路）改建工程—交通安全设施工程</v>
      </c>
      <c r="B2" s="50"/>
      <c r="C2" s="50"/>
      <c r="D2" s="50"/>
    </row>
    <row r="3" spans="1:4" s="26" customFormat="1" ht="39" customHeight="1">
      <c r="A3" s="27" t="s">
        <v>8</v>
      </c>
      <c r="B3" s="27" t="s">
        <v>9</v>
      </c>
      <c r="C3" s="27" t="s">
        <v>10</v>
      </c>
      <c r="D3" s="28" t="s">
        <v>20</v>
      </c>
    </row>
    <row r="4" spans="1:4" s="26" customFormat="1" ht="33" customHeight="1">
      <c r="A4" s="29">
        <v>1</v>
      </c>
      <c r="B4" s="29">
        <v>100</v>
      </c>
      <c r="C4" s="29" t="s">
        <v>11</v>
      </c>
      <c r="D4" s="40">
        <f>'第100章'!D10:E10</f>
        <v>0</v>
      </c>
    </row>
    <row r="5" spans="1:4" s="26" customFormat="1" ht="33" customHeight="1">
      <c r="A5" s="29">
        <v>2</v>
      </c>
      <c r="B5" s="29">
        <v>200</v>
      </c>
      <c r="C5" s="29" t="s">
        <v>12</v>
      </c>
      <c r="D5" s="40"/>
    </row>
    <row r="6" spans="1:4" s="26" customFormat="1" ht="33" customHeight="1">
      <c r="A6" s="29">
        <v>3</v>
      </c>
      <c r="B6" s="29">
        <v>300</v>
      </c>
      <c r="C6" s="29" t="s">
        <v>13</v>
      </c>
      <c r="D6" s="40"/>
    </row>
    <row r="7" spans="1:4" s="26" customFormat="1" ht="33" customHeight="1">
      <c r="A7" s="29">
        <v>4</v>
      </c>
      <c r="B7" s="29">
        <v>400</v>
      </c>
      <c r="C7" s="29" t="s">
        <v>14</v>
      </c>
      <c r="D7" s="40"/>
    </row>
    <row r="8" spans="1:4" s="26" customFormat="1" ht="33" customHeight="1">
      <c r="A8" s="29">
        <v>5</v>
      </c>
      <c r="B8" s="29">
        <v>500</v>
      </c>
      <c r="C8" s="29" t="s">
        <v>15</v>
      </c>
      <c r="D8" s="40"/>
    </row>
    <row r="9" spans="1:4" s="26" customFormat="1" ht="33" customHeight="1">
      <c r="A9" s="29">
        <v>6</v>
      </c>
      <c r="B9" s="29">
        <v>600</v>
      </c>
      <c r="C9" s="29" t="s">
        <v>16</v>
      </c>
      <c r="D9" s="40">
        <f>'第600章'!D46:E46</f>
        <v>0</v>
      </c>
    </row>
    <row r="10" spans="1:4" s="26" customFormat="1" ht="33" customHeight="1">
      <c r="A10" s="29">
        <v>7</v>
      </c>
      <c r="B10" s="29">
        <v>700</v>
      </c>
      <c r="C10" s="29" t="s">
        <v>17</v>
      </c>
      <c r="D10" s="40"/>
    </row>
    <row r="11" spans="1:4" s="26" customFormat="1" ht="33" customHeight="1">
      <c r="A11" s="29">
        <v>8</v>
      </c>
      <c r="B11" s="53" t="s">
        <v>38</v>
      </c>
      <c r="C11" s="53"/>
      <c r="D11" s="41">
        <f>SUM(D4:D10)</f>
        <v>0</v>
      </c>
    </row>
    <row r="12" spans="1:4" s="26" customFormat="1" ht="41.25" customHeight="1">
      <c r="A12" s="29">
        <v>9</v>
      </c>
      <c r="B12" s="53" t="s">
        <v>39</v>
      </c>
      <c r="C12" s="53"/>
      <c r="D12" s="41"/>
    </row>
    <row r="13" spans="1:4" s="26" customFormat="1" ht="41.25" customHeight="1">
      <c r="A13" s="29">
        <v>10</v>
      </c>
      <c r="B13" s="53" t="s">
        <v>40</v>
      </c>
      <c r="C13" s="53"/>
      <c r="D13" s="42">
        <f>ROUND((1567205*0.015),0)</f>
        <v>23508</v>
      </c>
    </row>
    <row r="14" spans="1:4" s="26" customFormat="1" ht="41.25" customHeight="1">
      <c r="A14" s="29">
        <v>11</v>
      </c>
      <c r="B14" s="53" t="s">
        <v>41</v>
      </c>
      <c r="C14" s="53"/>
      <c r="D14" s="41">
        <f>ROUND(D11-D12-D13,0)</f>
        <v>-23508</v>
      </c>
    </row>
    <row r="15" spans="1:4" s="26" customFormat="1" ht="41.25" customHeight="1">
      <c r="A15" s="29">
        <v>12</v>
      </c>
      <c r="B15" s="55" t="s">
        <v>105</v>
      </c>
      <c r="C15" s="53"/>
      <c r="D15" s="41">
        <f>ROUND(D14*3%,0)</f>
        <v>-705</v>
      </c>
    </row>
    <row r="16" spans="1:4" s="26" customFormat="1" ht="41.25" customHeight="1">
      <c r="A16" s="29">
        <v>13</v>
      </c>
      <c r="B16" s="53" t="s">
        <v>42</v>
      </c>
      <c r="C16" s="53"/>
      <c r="D16" s="41">
        <f>D11+D15</f>
        <v>-705</v>
      </c>
    </row>
    <row r="17" spans="1:4" ht="30" customHeight="1">
      <c r="A17" s="51"/>
      <c r="B17" s="52"/>
      <c r="C17" s="52"/>
      <c r="D17" s="52"/>
    </row>
  </sheetData>
  <sheetProtection password="CE79" sheet="1"/>
  <mergeCells count="9">
    <mergeCell ref="A2:D2"/>
    <mergeCell ref="A17:D17"/>
    <mergeCell ref="B13:C13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35" top="0.97" bottom="1.73" header="0.3" footer="1.1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2015-09-14T01:31:47Z</cp:lastPrinted>
  <dcterms:created xsi:type="dcterms:W3CDTF">2008-04-07T07:00:19Z</dcterms:created>
  <dcterms:modified xsi:type="dcterms:W3CDTF">2015-09-14T01:31:59Z</dcterms:modified>
  <cp:category/>
  <cp:version/>
  <cp:contentType/>
  <cp:contentStatus/>
</cp:coreProperties>
</file>