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3"/>
  </bookViews>
  <sheets>
    <sheet name="第100章" sheetId="1" r:id="rId1"/>
    <sheet name="第200章" sheetId="2" r:id="rId2"/>
    <sheet name="第700章" sheetId="3" r:id="rId3"/>
    <sheet name="汇总表" sheetId="4" r:id="rId4"/>
  </sheets>
  <definedNames/>
  <calcPr fullCalcOnLoad="1"/>
</workbook>
</file>

<file path=xl/sharedStrings.xml><?xml version="1.0" encoding="utf-8"?>
<sst xmlns="http://schemas.openxmlformats.org/spreadsheetml/2006/main" count="112" uniqueCount="84">
  <si>
    <t>清单   第100章   总  则</t>
  </si>
  <si>
    <t>子目号</t>
  </si>
  <si>
    <r>
      <t>子</t>
    </r>
    <r>
      <rPr>
        <sz val="12"/>
        <rFont val="宋体"/>
        <family val="0"/>
      </rPr>
      <t xml:space="preserve">  目  名  称</t>
    </r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</si>
  <si>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</si>
  <si>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</si>
  <si>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</si>
  <si>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</si>
  <si>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</si>
  <si>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</si>
  <si>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</si>
  <si>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</si>
  <si>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</si>
  <si>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</si>
  <si>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</si>
  <si>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103-1</t>
  </si>
  <si>
    <t>104-1</t>
  </si>
  <si>
    <t>承包人驻地建设</t>
  </si>
  <si>
    <t>清单  第200章  路  基</t>
  </si>
  <si>
    <t>子　目　名　称</t>
  </si>
  <si>
    <t>202-1</t>
  </si>
  <si>
    <t>清理与掘除</t>
  </si>
  <si>
    <t>-b</t>
  </si>
  <si>
    <t>浮石清理</t>
  </si>
  <si>
    <t>m3</t>
  </si>
  <si>
    <t>-a</t>
  </si>
  <si>
    <t>坡面防护</t>
  </si>
  <si>
    <t>m2</t>
  </si>
  <si>
    <t>m</t>
  </si>
  <si>
    <t>清单  第700章  绿化及环境保护设施</t>
  </si>
  <si>
    <t>704-3</t>
  </si>
  <si>
    <t>人工种植攀缘植物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</si>
  <si>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</si>
  <si>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</si>
  <si>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</si>
  <si>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</si>
  <si>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</si>
  <si>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</si>
  <si>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</si>
  <si>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</si>
  <si>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</si>
  <si>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</si>
  <si>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已包含在清单合计中的材料、工程设备、专业工程暂估价合计</t>
  </si>
  <si>
    <t>已包含在清单合计中的安全生产费(非竞争性部分)</t>
  </si>
  <si>
    <t>清单合计减去材料、工程设备、专业工程暂估价、非竞争性报价的部分安全生产费（投标控制价的1.5%）合计(8-9-10=11)（评标价）</t>
  </si>
  <si>
    <t>投标价（8+12=13）</t>
  </si>
  <si>
    <t>金额合计（元）</t>
  </si>
  <si>
    <t>工程量清单汇总表</t>
  </si>
  <si>
    <t>合价</t>
  </si>
  <si>
    <r>
      <t>212-</t>
    </r>
    <r>
      <rPr>
        <sz val="12"/>
        <rFont val="宋体"/>
        <family val="0"/>
      </rPr>
      <t>3</t>
    </r>
  </si>
  <si>
    <t>-b</t>
  </si>
  <si>
    <t>-a</t>
  </si>
  <si>
    <t>-a1</t>
  </si>
  <si>
    <t>岩石锚杆（Φ50mm）</t>
  </si>
  <si>
    <t>岩石锚杆（Φ110mm）坚石</t>
  </si>
  <si>
    <t>-g</t>
  </si>
  <si>
    <t>元</t>
  </si>
  <si>
    <t>主动钢绳网</t>
  </si>
  <si>
    <t>主动绞索网</t>
  </si>
  <si>
    <t>围护绞索网</t>
  </si>
  <si>
    <t>承托梁</t>
  </si>
  <si>
    <t/>
  </si>
  <si>
    <t>地锦（三年生，4株/延米）</t>
  </si>
  <si>
    <t>株</t>
  </si>
  <si>
    <r>
      <t>第100章至第</t>
    </r>
    <r>
      <rPr>
        <sz val="11"/>
        <rFont val="宋体"/>
        <family val="0"/>
      </rPr>
      <t>700</t>
    </r>
    <r>
      <rPr>
        <sz val="11"/>
        <color indexed="8"/>
        <rFont val="宋体"/>
        <family val="0"/>
      </rPr>
      <t>章清单合计</t>
    </r>
  </si>
  <si>
    <t>货币单位：人民币元</t>
  </si>
  <si>
    <t>工 程 量 清 单 表</t>
  </si>
  <si>
    <t>工 程 量 清 单 表</t>
  </si>
  <si>
    <t>高压注浆</t>
  </si>
  <si>
    <r>
      <t>被动防护网（5</t>
    </r>
    <r>
      <rPr>
        <sz val="12"/>
        <rFont val="宋体"/>
        <family val="0"/>
      </rPr>
      <t>00</t>
    </r>
    <r>
      <rPr>
        <sz val="12"/>
        <rFont val="宋体"/>
        <family val="0"/>
      </rPr>
      <t>KJ）</t>
    </r>
  </si>
  <si>
    <r>
      <t>212-</t>
    </r>
    <r>
      <rPr>
        <sz val="12"/>
        <rFont val="宋体"/>
        <family val="0"/>
      </rPr>
      <t>5</t>
    </r>
  </si>
  <si>
    <t>裂缝处理</t>
  </si>
  <si>
    <t>C25混凝土封闭</t>
  </si>
  <si>
    <r>
      <t>按上项（11）金额的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%作为不可预见因素的暂定金额</t>
    </r>
  </si>
  <si>
    <t>-c</t>
  </si>
  <si>
    <t>-e</t>
  </si>
  <si>
    <t>-e1</t>
  </si>
  <si>
    <t>-k</t>
  </si>
  <si>
    <t xml:space="preserve">    清单 第100章 合计 人民币 </t>
  </si>
  <si>
    <t xml:space="preserve">    清单 第200章 合计 人民币 </t>
  </si>
  <si>
    <t xml:space="preserve">    清单 第700章 合计 人民币 </t>
  </si>
  <si>
    <t>工程名称：G108（K39+100～K40+900）沿线地质灾害防治工程</t>
  </si>
  <si>
    <t>工程名称：门头沟区G108、G109沿线地质灾害防治工程第1标段</t>
  </si>
  <si>
    <t>临时道路修建、养护与拆除(包括原道路的养护费、交通导改及现况道路保护等)</t>
  </si>
  <si>
    <t>货币单位：人民币元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</si>
</sst>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  <numFmt numFmtId="179" formatCode="#0.000"/>
    <numFmt numFmtId="180" formatCode="0.000_ "/>
    <numFmt numFmtId="181" formatCode="0.0000_ "/>
    <numFmt numFmtId="182" formatCode="0.0_ "/>
    <numFmt numFmtId="183" formatCode="#0.00"/>
  </numFmts>
  <fonts count="29">
    <font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4"/>
      <name val="宋体"/>
      <family val="0"/>
    </font>
    <font>
      <sz val="10.5"/>
      <color indexed="8"/>
      <name val="宋体"/>
      <family val="0"/>
    </font>
    <font>
      <sz val="11"/>
      <color indexed="8"/>
      <name val="Calibri"/>
      <family val="0"/>
    </font>
    <font>
      <sz val="12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2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6" fillId="17" borderId="6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9" fillId="16" borderId="8" applyNumberFormat="0" applyAlignment="0" applyProtection="0"/>
    <xf numFmtId="0" fontId="15" fillId="7" borderId="5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0" fontId="0" fillId="0" borderId="0" xfId="33" applyNumberFormat="1" applyFont="1" applyAlignment="1">
      <alignment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justify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shrinkToFit="1"/>
    </xf>
    <xf numFmtId="178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8" fontId="28" fillId="0" borderId="10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7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center" wrapText="1"/>
      <protection hidden="1"/>
    </xf>
    <xf numFmtId="0" fontId="23" fillId="24" borderId="10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176" fontId="23" fillId="24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>
      <alignment horizontal="justify" vertical="center" wrapText="1"/>
    </xf>
    <xf numFmtId="0" fontId="2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 shrinkToFit="1"/>
    </xf>
    <xf numFmtId="0" fontId="23" fillId="0" borderId="14" xfId="0" applyFont="1" applyBorder="1" applyAlignment="1">
      <alignment horizontal="left" vertical="center" shrinkToFit="1"/>
    </xf>
    <xf numFmtId="0" fontId="24" fillId="0" borderId="14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zoomScalePageLayoutView="0" workbookViewId="0" topLeftCell="A1">
      <selection activeCell="I8" sqref="I8"/>
    </sheetView>
  </sheetViews>
  <sheetFormatPr defaultColWidth="9.00390625" defaultRowHeight="14.25"/>
  <cols>
    <col min="1" max="1" width="9.125" style="0" customWidth="1"/>
    <col min="2" max="2" width="27.625" style="0" customWidth="1"/>
    <col min="3" max="3" width="8.625" style="0" customWidth="1"/>
    <col min="4" max="6" width="11.125" style="0" customWidth="1"/>
  </cols>
  <sheetData>
    <row r="1" spans="1:6" ht="34.5" customHeight="1">
      <c r="A1" s="43" t="s">
        <v>66</v>
      </c>
      <c r="B1" s="43"/>
      <c r="C1" s="43"/>
      <c r="D1" s="43"/>
      <c r="E1" s="43"/>
      <c r="F1" s="43"/>
    </row>
    <row r="2" spans="1:6" ht="34.5" customHeight="1">
      <c r="A2" s="48" t="s">
        <v>80</v>
      </c>
      <c r="B2" s="49"/>
      <c r="C2" s="49"/>
      <c r="D2" s="49"/>
      <c r="E2" s="50" t="s">
        <v>64</v>
      </c>
      <c r="F2" s="50"/>
    </row>
    <row r="3" spans="1:6" ht="34.5" customHeight="1">
      <c r="A3" s="44" t="s">
        <v>0</v>
      </c>
      <c r="B3" s="44"/>
      <c r="C3" s="44"/>
      <c r="D3" s="44"/>
      <c r="E3" s="44"/>
      <c r="F3" s="44"/>
    </row>
    <row r="4" spans="1:6" ht="34.5" customHeigh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</row>
    <row r="5" spans="1:6" ht="34.5" customHeight="1">
      <c r="A5" s="19" t="s">
        <v>7</v>
      </c>
      <c r="B5" s="20" t="s">
        <v>8</v>
      </c>
      <c r="C5" s="19" t="s">
        <v>9</v>
      </c>
      <c r="D5" s="24">
        <v>1</v>
      </c>
      <c r="E5" s="41"/>
      <c r="F5" s="38">
        <f>ROUND(D5*E5,0)</f>
        <v>0</v>
      </c>
    </row>
    <row r="6" spans="1:6" ht="34.5" customHeight="1">
      <c r="A6" s="19" t="s">
        <v>10</v>
      </c>
      <c r="B6" s="20" t="s">
        <v>11</v>
      </c>
      <c r="C6" s="19" t="s">
        <v>9</v>
      </c>
      <c r="D6" s="24">
        <v>1</v>
      </c>
      <c r="E6" s="41"/>
      <c r="F6" s="38">
        <f>ROUND(D6*E6,0)</f>
        <v>0</v>
      </c>
    </row>
    <row r="7" spans="1:6" ht="34.5" customHeight="1">
      <c r="A7" s="19" t="s">
        <v>12</v>
      </c>
      <c r="B7" s="20" t="s">
        <v>13</v>
      </c>
      <c r="C7" s="19" t="s">
        <v>9</v>
      </c>
      <c r="D7" s="24">
        <v>1</v>
      </c>
      <c r="E7" s="41"/>
      <c r="F7" s="38">
        <f>ROUND(D7*E7,0)</f>
        <v>0</v>
      </c>
    </row>
    <row r="8" spans="1:6" ht="45.75" customHeight="1">
      <c r="A8" s="19" t="s">
        <v>14</v>
      </c>
      <c r="B8" s="42" t="s">
        <v>82</v>
      </c>
      <c r="C8" s="19" t="s">
        <v>9</v>
      </c>
      <c r="D8" s="24">
        <v>1</v>
      </c>
      <c r="E8" s="41"/>
      <c r="F8" s="38">
        <f>ROUND(D8*E8,0)</f>
        <v>0</v>
      </c>
    </row>
    <row r="9" spans="1:6" ht="34.5" customHeight="1">
      <c r="A9" s="19" t="s">
        <v>15</v>
      </c>
      <c r="B9" s="20" t="s">
        <v>16</v>
      </c>
      <c r="C9" s="19" t="s">
        <v>9</v>
      </c>
      <c r="D9" s="24">
        <v>1</v>
      </c>
      <c r="E9" s="41"/>
      <c r="F9" s="38">
        <f>ROUND(D9*E9,0)</f>
        <v>0</v>
      </c>
    </row>
    <row r="10" spans="1:6" ht="34.5" customHeight="1">
      <c r="A10" s="45" t="s">
        <v>77</v>
      </c>
      <c r="B10" s="47"/>
      <c r="C10" s="46"/>
      <c r="D10" s="45">
        <f>ROUND(SUM(F5:F9),0)</f>
        <v>0</v>
      </c>
      <c r="E10" s="46"/>
      <c r="F10" s="32" t="s">
        <v>55</v>
      </c>
    </row>
    <row r="11" spans="1:6" ht="34.5" customHeight="1">
      <c r="A11" s="12"/>
      <c r="B11" s="12"/>
      <c r="C11" s="12"/>
      <c r="D11" s="12"/>
      <c r="E11" s="12"/>
      <c r="F11" s="12"/>
    </row>
    <row r="12" spans="1:6" ht="34.5" customHeight="1">
      <c r="A12" s="12"/>
      <c r="B12" s="12"/>
      <c r="C12" s="12"/>
      <c r="D12" s="12"/>
      <c r="E12" s="12"/>
      <c r="F12" s="12"/>
    </row>
    <row r="13" spans="1:6" ht="34.5" customHeight="1">
      <c r="A13" s="12"/>
      <c r="B13" s="12"/>
      <c r="C13" s="12"/>
      <c r="D13" s="12"/>
      <c r="E13" s="12"/>
      <c r="F13" s="12"/>
    </row>
    <row r="14" spans="1:6" ht="34.5" customHeight="1">
      <c r="A14" s="12"/>
      <c r="B14" s="12"/>
      <c r="C14" s="12"/>
      <c r="D14" s="12"/>
      <c r="E14" s="12"/>
      <c r="F14" s="12"/>
    </row>
    <row r="15" spans="1:6" ht="34.5" customHeight="1">
      <c r="A15" s="12"/>
      <c r="B15" s="12"/>
      <c r="C15" s="12"/>
      <c r="D15" s="12"/>
      <c r="E15" s="12"/>
      <c r="F15" s="12"/>
    </row>
    <row r="16" spans="1:6" ht="34.5" customHeight="1">
      <c r="A16" s="12"/>
      <c r="B16" s="12"/>
      <c r="C16" s="12"/>
      <c r="D16" s="12"/>
      <c r="E16" s="12"/>
      <c r="F16" s="12"/>
    </row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</sheetData>
  <sheetProtection password="A7E9" sheet="1"/>
  <protectedRanges>
    <protectedRange sqref="E5:E9" name="区域1"/>
  </protectedRanges>
  <mergeCells count="6">
    <mergeCell ref="A1:F1"/>
    <mergeCell ref="A3:F3"/>
    <mergeCell ref="D10:E10"/>
    <mergeCell ref="A10:C10"/>
    <mergeCell ref="A2:D2"/>
    <mergeCell ref="E2:F2"/>
  </mergeCells>
  <printOptions horizontalCentered="1"/>
  <pageMargins left="0.7480314960629921" right="0.7480314960629921" top="0.7086614173228347" bottom="0.984251968503937" header="0.5905511811023623" footer="5.34"/>
  <pageSetup horizontalDpi="600" verticalDpi="600" orientation="portrait" paperSize="9" r:id="rId1"/>
  <headerFooter alignWithMargins="0">
    <oddFooter xml:space="preserve">&amp;L投标书签署人签字：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zoomScalePageLayoutView="0" workbookViewId="0" topLeftCell="A1">
      <selection activeCell="E6" sqref="E6"/>
    </sheetView>
  </sheetViews>
  <sheetFormatPr defaultColWidth="9.00390625" defaultRowHeight="14.25"/>
  <cols>
    <col min="1" max="1" width="9.125" style="4" customWidth="1"/>
    <col min="2" max="2" width="27.625" style="4" customWidth="1"/>
    <col min="3" max="3" width="8.625" style="4" customWidth="1"/>
    <col min="4" max="6" width="11.125" style="4" customWidth="1"/>
    <col min="7" max="16384" width="9.00390625" style="4" customWidth="1"/>
  </cols>
  <sheetData>
    <row r="1" spans="1:6" ht="34.5" customHeight="1">
      <c r="A1" s="43" t="s">
        <v>65</v>
      </c>
      <c r="B1" s="43"/>
      <c r="C1" s="43"/>
      <c r="D1" s="43"/>
      <c r="E1" s="43"/>
      <c r="F1" s="43"/>
    </row>
    <row r="2" spans="1:6" ht="34.5" customHeight="1">
      <c r="A2" s="49" t="str">
        <f>'第100章'!A2</f>
        <v>工程名称：G108（K39+100～K40+900）沿线地质灾害防治工程</v>
      </c>
      <c r="B2" s="49"/>
      <c r="C2" s="49"/>
      <c r="D2" s="49"/>
      <c r="E2" s="50" t="s">
        <v>64</v>
      </c>
      <c r="F2" s="50"/>
    </row>
    <row r="3" spans="1:6" ht="34.5" customHeight="1">
      <c r="A3" s="51" t="s">
        <v>17</v>
      </c>
      <c r="B3" s="51"/>
      <c r="C3" s="51"/>
      <c r="D3" s="51"/>
      <c r="E3" s="51"/>
      <c r="F3" s="51"/>
    </row>
    <row r="4" spans="1:6" ht="34.5" customHeight="1">
      <c r="A4" s="8" t="s">
        <v>1</v>
      </c>
      <c r="B4" s="8" t="s">
        <v>18</v>
      </c>
      <c r="C4" s="8" t="s">
        <v>3</v>
      </c>
      <c r="D4" s="8" t="s">
        <v>4</v>
      </c>
      <c r="E4" s="8" t="s">
        <v>5</v>
      </c>
      <c r="F4" s="21" t="s">
        <v>47</v>
      </c>
    </row>
    <row r="5" spans="1:7" ht="34.5" customHeight="1">
      <c r="A5" s="7" t="s">
        <v>19</v>
      </c>
      <c r="B5" s="13" t="s">
        <v>20</v>
      </c>
      <c r="C5" s="7"/>
      <c r="D5" s="8"/>
      <c r="E5" s="28"/>
      <c r="F5" s="39"/>
      <c r="G5" s="10"/>
    </row>
    <row r="6" spans="1:7" ht="34.5" customHeight="1">
      <c r="A6" s="17" t="s">
        <v>21</v>
      </c>
      <c r="B6" s="13" t="s">
        <v>22</v>
      </c>
      <c r="C6" s="7" t="s">
        <v>23</v>
      </c>
      <c r="D6" s="9">
        <v>944.8</v>
      </c>
      <c r="E6" s="28"/>
      <c r="F6" s="39">
        <f aca="true" t="shared" si="0" ref="F6:F17">ROUND(D6*E6,0)</f>
        <v>0</v>
      </c>
      <c r="G6" s="10"/>
    </row>
    <row r="7" spans="1:6" ht="34.5" customHeight="1">
      <c r="A7" s="21" t="s">
        <v>48</v>
      </c>
      <c r="B7" s="13" t="s">
        <v>25</v>
      </c>
      <c r="C7" s="7"/>
      <c r="D7" s="9"/>
      <c r="E7" s="28"/>
      <c r="F7" s="39"/>
    </row>
    <row r="8" spans="1:6" ht="34.5" customHeight="1">
      <c r="A8" s="22" t="s">
        <v>50</v>
      </c>
      <c r="B8" s="15" t="s">
        <v>56</v>
      </c>
      <c r="C8" s="8" t="s">
        <v>26</v>
      </c>
      <c r="D8" s="9">
        <v>2690</v>
      </c>
      <c r="E8" s="29"/>
      <c r="F8" s="39">
        <f t="shared" si="0"/>
        <v>0</v>
      </c>
    </row>
    <row r="9" spans="1:6" ht="34.5" customHeight="1">
      <c r="A9" s="22" t="s">
        <v>51</v>
      </c>
      <c r="B9" s="15" t="s">
        <v>57</v>
      </c>
      <c r="C9" s="8" t="s">
        <v>26</v>
      </c>
      <c r="D9" s="9">
        <v>7419</v>
      </c>
      <c r="E9" s="29"/>
      <c r="F9" s="39">
        <f t="shared" si="0"/>
        <v>0</v>
      </c>
    </row>
    <row r="10" spans="1:6" ht="34.5" customHeight="1">
      <c r="A10" s="22" t="s">
        <v>49</v>
      </c>
      <c r="B10" s="25" t="s">
        <v>68</v>
      </c>
      <c r="C10" s="8" t="s">
        <v>26</v>
      </c>
      <c r="D10" s="9">
        <v>240</v>
      </c>
      <c r="E10" s="29"/>
      <c r="F10" s="39">
        <f t="shared" si="0"/>
        <v>0</v>
      </c>
    </row>
    <row r="11" spans="1:6" ht="34.5" customHeight="1">
      <c r="A11" s="27" t="s">
        <v>73</v>
      </c>
      <c r="B11" s="6" t="s">
        <v>58</v>
      </c>
      <c r="C11" s="8" t="s">
        <v>26</v>
      </c>
      <c r="D11" s="9">
        <v>2223</v>
      </c>
      <c r="E11" s="29"/>
      <c r="F11" s="39">
        <f t="shared" si="0"/>
        <v>0</v>
      </c>
    </row>
    <row r="12" spans="1:6" ht="34.5" customHeight="1">
      <c r="A12" s="27" t="s">
        <v>74</v>
      </c>
      <c r="B12" s="6" t="s">
        <v>52</v>
      </c>
      <c r="C12" s="7" t="s">
        <v>27</v>
      </c>
      <c r="D12" s="9">
        <v>144</v>
      </c>
      <c r="E12" s="30"/>
      <c r="F12" s="39">
        <f t="shared" si="0"/>
        <v>0</v>
      </c>
    </row>
    <row r="13" spans="1:6" ht="34.5" customHeight="1">
      <c r="A13" s="27" t="s">
        <v>75</v>
      </c>
      <c r="B13" s="6" t="s">
        <v>53</v>
      </c>
      <c r="C13" s="7" t="s">
        <v>27</v>
      </c>
      <c r="D13" s="9">
        <v>762</v>
      </c>
      <c r="E13" s="30"/>
      <c r="F13" s="39">
        <f t="shared" si="0"/>
        <v>0</v>
      </c>
    </row>
    <row r="14" spans="1:6" ht="34.5" customHeight="1">
      <c r="A14" s="22" t="s">
        <v>54</v>
      </c>
      <c r="B14" s="6" t="s">
        <v>59</v>
      </c>
      <c r="C14" s="7" t="s">
        <v>23</v>
      </c>
      <c r="D14" s="9">
        <v>6</v>
      </c>
      <c r="E14" s="30"/>
      <c r="F14" s="39">
        <f t="shared" si="0"/>
        <v>0</v>
      </c>
    </row>
    <row r="15" spans="1:6" ht="34.5" customHeight="1">
      <c r="A15" s="27" t="s">
        <v>76</v>
      </c>
      <c r="B15" s="6" t="s">
        <v>67</v>
      </c>
      <c r="C15" s="7" t="s">
        <v>23</v>
      </c>
      <c r="D15" s="9">
        <v>80</v>
      </c>
      <c r="E15" s="30"/>
      <c r="F15" s="39">
        <f t="shared" si="0"/>
        <v>0</v>
      </c>
    </row>
    <row r="16" spans="1:6" ht="34.5" customHeight="1">
      <c r="A16" s="26" t="s">
        <v>69</v>
      </c>
      <c r="B16" s="6" t="s">
        <v>70</v>
      </c>
      <c r="C16" s="7" t="s">
        <v>60</v>
      </c>
      <c r="D16" s="9"/>
      <c r="E16" s="34"/>
      <c r="F16" s="39"/>
    </row>
    <row r="17" spans="1:6" ht="34.5" customHeight="1">
      <c r="A17" s="26" t="s">
        <v>24</v>
      </c>
      <c r="B17" s="6" t="s">
        <v>71</v>
      </c>
      <c r="C17" s="7" t="s">
        <v>23</v>
      </c>
      <c r="D17" s="9">
        <v>20</v>
      </c>
      <c r="E17" s="30"/>
      <c r="F17" s="39">
        <f t="shared" si="0"/>
        <v>0</v>
      </c>
    </row>
    <row r="18" spans="1:6" ht="34.5" customHeight="1">
      <c r="A18" s="45" t="s">
        <v>78</v>
      </c>
      <c r="B18" s="47"/>
      <c r="C18" s="46"/>
      <c r="D18" s="52">
        <f>ROUND(SUM(F5:F17),0)</f>
        <v>0</v>
      </c>
      <c r="E18" s="53"/>
      <c r="F18" s="33" t="s">
        <v>55</v>
      </c>
    </row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</sheetData>
  <sheetProtection password="A7E9" sheet="1"/>
  <protectedRanges>
    <protectedRange sqref="E6 E8:E15 E17" name="区域1"/>
  </protectedRanges>
  <mergeCells count="6">
    <mergeCell ref="A1:F1"/>
    <mergeCell ref="A3:F3"/>
    <mergeCell ref="D18:E18"/>
    <mergeCell ref="A18:C18"/>
    <mergeCell ref="A2:D2"/>
    <mergeCell ref="E2:F2"/>
  </mergeCells>
  <printOptions horizontalCentered="1"/>
  <pageMargins left="0.7480314960629921" right="0.7480314960629921" top="0.7086614173228347" bottom="0.984251968503937" header="0.5905511811023623" footer="1.55"/>
  <pageSetup horizontalDpi="600" verticalDpi="600" orientation="portrait" paperSize="9" r:id="rId1"/>
  <headerFooter alignWithMargins="0">
    <oddFooter xml:space="preserve">&amp;L投标书签署人签字：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zoomScalePageLayoutView="0" workbookViewId="0" topLeftCell="A1">
      <selection activeCell="E6" sqref="E6"/>
    </sheetView>
  </sheetViews>
  <sheetFormatPr defaultColWidth="9.00390625" defaultRowHeight="14.25"/>
  <cols>
    <col min="1" max="1" width="9.125" style="4" customWidth="1"/>
    <col min="2" max="2" width="27.625" style="4" customWidth="1"/>
    <col min="3" max="3" width="8.625" style="4" customWidth="1"/>
    <col min="4" max="6" width="11.125" style="4" customWidth="1"/>
    <col min="7" max="16384" width="9.00390625" style="4" customWidth="1"/>
  </cols>
  <sheetData>
    <row r="1" spans="1:6" ht="34.5" customHeight="1">
      <c r="A1" s="43" t="s">
        <v>65</v>
      </c>
      <c r="B1" s="43"/>
      <c r="C1" s="43"/>
      <c r="D1" s="43"/>
      <c r="E1" s="43"/>
      <c r="F1" s="43"/>
    </row>
    <row r="2" spans="1:6" ht="34.5" customHeight="1">
      <c r="A2" s="49" t="str">
        <f>'第100章'!A2</f>
        <v>工程名称：G108（K39+100～K40+900）沿线地质灾害防治工程</v>
      </c>
      <c r="B2" s="49"/>
      <c r="C2" s="49"/>
      <c r="D2" s="49"/>
      <c r="E2" s="50" t="s">
        <v>83</v>
      </c>
      <c r="F2" s="50"/>
    </row>
    <row r="3" spans="1:6" ht="34.5" customHeight="1">
      <c r="A3" s="51" t="s">
        <v>28</v>
      </c>
      <c r="B3" s="51"/>
      <c r="C3" s="51"/>
      <c r="D3" s="51"/>
      <c r="E3" s="51"/>
      <c r="F3" s="51"/>
    </row>
    <row r="4" spans="1:6" ht="34.5" customHeight="1">
      <c r="A4" s="5" t="s">
        <v>1</v>
      </c>
      <c r="B4" s="5" t="s">
        <v>18</v>
      </c>
      <c r="C4" s="5" t="s">
        <v>3</v>
      </c>
      <c r="D4" s="5" t="s">
        <v>4</v>
      </c>
      <c r="E4" s="5" t="s">
        <v>5</v>
      </c>
      <c r="F4" s="21" t="s">
        <v>47</v>
      </c>
    </row>
    <row r="5" spans="1:6" ht="34.5" customHeight="1">
      <c r="A5" s="18" t="s">
        <v>29</v>
      </c>
      <c r="B5" s="13" t="s">
        <v>30</v>
      </c>
      <c r="C5" s="7" t="s">
        <v>60</v>
      </c>
      <c r="D5" s="8"/>
      <c r="E5" s="14"/>
      <c r="F5" s="5"/>
    </row>
    <row r="6" spans="1:6" ht="34.5" customHeight="1">
      <c r="A6" s="17" t="s">
        <v>24</v>
      </c>
      <c r="B6" s="13" t="s">
        <v>61</v>
      </c>
      <c r="C6" s="7" t="s">
        <v>62</v>
      </c>
      <c r="D6" s="8">
        <v>1680</v>
      </c>
      <c r="E6" s="31"/>
      <c r="F6" s="40">
        <f>ROUND(D6*E6,0)</f>
        <v>0</v>
      </c>
    </row>
    <row r="7" spans="1:6" ht="34.5" customHeight="1">
      <c r="A7" s="45" t="s">
        <v>79</v>
      </c>
      <c r="B7" s="47"/>
      <c r="C7" s="46"/>
      <c r="D7" s="52">
        <f>ROUND(SUM(F5:F6),0)</f>
        <v>0</v>
      </c>
      <c r="E7" s="53"/>
      <c r="F7" s="33" t="s">
        <v>55</v>
      </c>
    </row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</sheetData>
  <sheetProtection password="A7E9" sheet="1"/>
  <protectedRanges>
    <protectedRange sqref="E6" name="区域1"/>
  </protectedRanges>
  <mergeCells count="6">
    <mergeCell ref="A1:F1"/>
    <mergeCell ref="A3:F3"/>
    <mergeCell ref="D7:E7"/>
    <mergeCell ref="A7:C7"/>
    <mergeCell ref="A2:D2"/>
    <mergeCell ref="E2:F2"/>
  </mergeCells>
  <printOptions horizontalCentered="1"/>
  <pageMargins left="0.7480314960629921" right="0.7480314960629921" top="0.7086614173228347" bottom="0.984251968503937" header="0.5905511811023623" footer="6.96"/>
  <pageSetup horizontalDpi="600" verticalDpi="600" orientation="portrait" paperSize="9" r:id="rId1"/>
  <headerFooter alignWithMargins="0">
    <oddFooter xml:space="preserve">&amp;L投标书签署人签字：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zoomScalePageLayoutView="0" workbookViewId="0" topLeftCell="A1">
      <selection activeCell="G10" sqref="G10"/>
    </sheetView>
  </sheetViews>
  <sheetFormatPr defaultColWidth="9.00390625" defaultRowHeight="14.25"/>
  <cols>
    <col min="1" max="1" width="6.00390625" style="0" customWidth="1"/>
    <col min="2" max="2" width="9.625" style="0" customWidth="1"/>
    <col min="3" max="3" width="43.125" style="0" customWidth="1"/>
    <col min="4" max="4" width="23.125" style="1" customWidth="1"/>
    <col min="5" max="5" width="12.75390625" style="0" bestFit="1" customWidth="1"/>
    <col min="9" max="9" width="17.25390625" style="0" customWidth="1"/>
  </cols>
  <sheetData>
    <row r="1" spans="1:4" ht="34.5" customHeight="1">
      <c r="A1" s="57" t="s">
        <v>46</v>
      </c>
      <c r="B1" s="58"/>
      <c r="C1" s="58"/>
      <c r="D1" s="58"/>
    </row>
    <row r="2" spans="1:4" ht="34.5" customHeight="1">
      <c r="A2" s="59" t="s">
        <v>81</v>
      </c>
      <c r="B2" s="59"/>
      <c r="C2" s="59"/>
      <c r="D2" s="60" t="s">
        <v>83</v>
      </c>
    </row>
    <row r="3" spans="1:4" ht="34.5" customHeight="1">
      <c r="A3" s="2" t="s">
        <v>31</v>
      </c>
      <c r="B3" s="2" t="s">
        <v>32</v>
      </c>
      <c r="C3" s="2" t="s">
        <v>33</v>
      </c>
      <c r="D3" s="16" t="s">
        <v>45</v>
      </c>
    </row>
    <row r="4" spans="1:4" ht="34.5" customHeight="1">
      <c r="A4" s="23">
        <v>1</v>
      </c>
      <c r="B4" s="23">
        <v>100</v>
      </c>
      <c r="C4" s="23" t="s">
        <v>34</v>
      </c>
      <c r="D4" s="37">
        <f>'第100章'!D10</f>
        <v>0</v>
      </c>
    </row>
    <row r="5" spans="1:4" ht="34.5" customHeight="1">
      <c r="A5" s="23">
        <v>2</v>
      </c>
      <c r="B5" s="23">
        <v>200</v>
      </c>
      <c r="C5" s="23" t="s">
        <v>35</v>
      </c>
      <c r="D5" s="37">
        <f>'第200章'!D18</f>
        <v>0</v>
      </c>
    </row>
    <row r="6" spans="1:4" ht="34.5" customHeight="1">
      <c r="A6" s="23">
        <v>3</v>
      </c>
      <c r="B6" s="23">
        <v>300</v>
      </c>
      <c r="C6" s="23" t="s">
        <v>36</v>
      </c>
      <c r="D6" s="37"/>
    </row>
    <row r="7" spans="1:4" ht="34.5" customHeight="1">
      <c r="A7" s="23">
        <v>4</v>
      </c>
      <c r="B7" s="23">
        <v>400</v>
      </c>
      <c r="C7" s="23" t="s">
        <v>37</v>
      </c>
      <c r="D7" s="37"/>
    </row>
    <row r="8" spans="1:4" ht="34.5" customHeight="1">
      <c r="A8" s="23">
        <v>5</v>
      </c>
      <c r="B8" s="23">
        <v>500</v>
      </c>
      <c r="C8" s="23" t="s">
        <v>38</v>
      </c>
      <c r="D8" s="37"/>
    </row>
    <row r="9" spans="1:4" ht="34.5" customHeight="1">
      <c r="A9" s="23">
        <v>6</v>
      </c>
      <c r="B9" s="23">
        <v>600</v>
      </c>
      <c r="C9" s="23" t="s">
        <v>39</v>
      </c>
      <c r="D9" s="37"/>
    </row>
    <row r="10" spans="1:4" ht="34.5" customHeight="1">
      <c r="A10" s="23">
        <v>7</v>
      </c>
      <c r="B10" s="23">
        <v>700</v>
      </c>
      <c r="C10" s="23" t="s">
        <v>40</v>
      </c>
      <c r="D10" s="37">
        <f>'第700章'!D7</f>
        <v>0</v>
      </c>
    </row>
    <row r="11" spans="1:4" ht="34.5" customHeight="1">
      <c r="A11" s="23">
        <v>8</v>
      </c>
      <c r="B11" s="56" t="s">
        <v>63</v>
      </c>
      <c r="C11" s="56"/>
      <c r="D11" s="36">
        <f>SUM(D4:D10)</f>
        <v>0</v>
      </c>
    </row>
    <row r="12" spans="1:4" ht="34.5" customHeight="1">
      <c r="A12" s="23">
        <v>9</v>
      </c>
      <c r="B12" s="55" t="s">
        <v>41</v>
      </c>
      <c r="C12" s="55"/>
      <c r="D12" s="35"/>
    </row>
    <row r="13" spans="1:4" ht="34.5" customHeight="1">
      <c r="A13" s="23">
        <v>10</v>
      </c>
      <c r="B13" s="55" t="s">
        <v>42</v>
      </c>
      <c r="C13" s="55"/>
      <c r="D13" s="35">
        <f>ROUND(3658576*1.5%,0)</f>
        <v>54879</v>
      </c>
    </row>
    <row r="14" spans="1:4" ht="48.75" customHeight="1">
      <c r="A14" s="23">
        <v>11</v>
      </c>
      <c r="B14" s="55" t="s">
        <v>43</v>
      </c>
      <c r="C14" s="55"/>
      <c r="D14" s="35">
        <f>D11-D12-D13</f>
        <v>-54879</v>
      </c>
    </row>
    <row r="15" spans="1:10" ht="34.5" customHeight="1">
      <c r="A15" s="23">
        <v>12</v>
      </c>
      <c r="B15" s="54" t="s">
        <v>72</v>
      </c>
      <c r="C15" s="55"/>
      <c r="D15" s="35">
        <f>ROUND(D14*0.03,0)</f>
        <v>-1646</v>
      </c>
      <c r="J15" s="3"/>
    </row>
    <row r="16" spans="1:10" ht="34.5" customHeight="1">
      <c r="A16" s="23">
        <v>13</v>
      </c>
      <c r="B16" s="56" t="s">
        <v>44</v>
      </c>
      <c r="C16" s="56"/>
      <c r="D16" s="36">
        <f>D11+D15</f>
        <v>-1646</v>
      </c>
      <c r="J16" s="3"/>
    </row>
    <row r="17" ht="14.25">
      <c r="J17" s="3"/>
    </row>
  </sheetData>
  <sheetProtection password="A7E9" sheet="1"/>
  <mergeCells count="8">
    <mergeCell ref="B15:C15"/>
    <mergeCell ref="B16:C16"/>
    <mergeCell ref="A1:D1"/>
    <mergeCell ref="B11:C11"/>
    <mergeCell ref="B12:C12"/>
    <mergeCell ref="B13:C13"/>
    <mergeCell ref="B14:C14"/>
    <mergeCell ref="A2:C2"/>
  </mergeCells>
  <printOptions horizontalCentered="1"/>
  <pageMargins left="0.5905511811023623" right="0.5905511811023623" top="0.7086614173228347" bottom="0.984251968503937" header="0.5118110236220472" footer="2.3"/>
  <pageSetup horizontalDpi="600" verticalDpi="600" orientation="portrait" paperSize="9" r:id="rId1"/>
  <headerFooter alignWithMargins="0">
    <oddFooter xml:space="preserve">&amp;L投标书签署人签字：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张文成</cp:lastModifiedBy>
  <cp:lastPrinted>2016-09-12T01:52:31Z</cp:lastPrinted>
  <dcterms:created xsi:type="dcterms:W3CDTF">2012-06-06T01:30:27Z</dcterms:created>
  <dcterms:modified xsi:type="dcterms:W3CDTF">2016-09-12T02:17:17Z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