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tabRatio="610" activeTab="0"/>
  </bookViews>
  <sheets>
    <sheet name="第100章" sheetId="1" r:id="rId1"/>
    <sheet name="第200章" sheetId="2" r:id="rId2"/>
    <sheet name="第300章 " sheetId="3" r:id="rId3"/>
    <sheet name="第7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'第700章'!$1:$4</definedName>
  </definedNames>
  <calcPr fullCalcOnLoad="1"/>
</workbook>
</file>

<file path=xl/sharedStrings.xml><?xml version="1.0" encoding="utf-8"?>
<sst xmlns="http://schemas.openxmlformats.org/spreadsheetml/2006/main" count="245" uniqueCount="119">
  <si>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</si>
  <si>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</si>
  <si>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</si>
  <si>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</si>
  <si>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</si>
  <si>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</si>
  <si>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</si>
  <si>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</si>
  <si>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</si>
  <si>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</si>
  <si>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</si>
  <si>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</si>
  <si>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</si>
  <si>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</si>
  <si>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</si>
  <si>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</si>
  <si>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</si>
  <si>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</si>
  <si>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t>临时道路修建、养护与拆除
（包括原道路的养护费和水利部门等配合协调费、交通导改)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</si>
  <si>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</si>
  <si>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</si>
  <si>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</si>
  <si>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</si>
  <si>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</si>
  <si>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</si>
  <si>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203-3</t>
  </si>
  <si>
    <t>挖方</t>
  </si>
  <si>
    <t>m3</t>
  </si>
  <si>
    <t>204-3</t>
  </si>
  <si>
    <t>填方</t>
  </si>
  <si>
    <r>
      <t>207-</t>
    </r>
    <r>
      <rPr>
        <sz val="12"/>
        <color indexed="8"/>
        <rFont val="宋体"/>
        <family val="0"/>
      </rPr>
      <t>4</t>
    </r>
  </si>
  <si>
    <t>导流槽</t>
  </si>
  <si>
    <t>m</t>
  </si>
  <si>
    <t>207-9</t>
  </si>
  <si>
    <t>拦水坝</t>
  </si>
  <si>
    <t>-a</t>
  </si>
  <si>
    <t>M7.5浆砌片石</t>
  </si>
  <si>
    <t>-b</t>
  </si>
  <si>
    <t>C25混凝土底板 厚20cm</t>
  </si>
  <si>
    <t>-c</t>
  </si>
  <si>
    <t>滤水块石</t>
  </si>
  <si>
    <t>清单  第200章 合计   人民币</t>
  </si>
  <si>
    <t>清单     第300章  路面</t>
  </si>
  <si>
    <r>
      <t>314-</t>
    </r>
    <r>
      <rPr>
        <sz val="12"/>
        <color indexed="8"/>
        <rFont val="宋体"/>
        <family val="0"/>
      </rPr>
      <t>8</t>
    </r>
  </si>
  <si>
    <r>
      <t>1</t>
    </r>
    <r>
      <rPr>
        <sz val="12"/>
        <color indexed="8"/>
        <rFont val="宋体"/>
        <family val="0"/>
      </rPr>
      <t>#蓄水池</t>
    </r>
  </si>
  <si>
    <t>盖板一</t>
  </si>
  <si>
    <t>块</t>
  </si>
  <si>
    <t>盖板二</t>
  </si>
  <si>
    <t>C20块石混凝土</t>
  </si>
  <si>
    <r>
      <t>m</t>
    </r>
    <r>
      <rPr>
        <sz val="12"/>
        <color indexed="8"/>
        <rFont val="宋体"/>
        <family val="0"/>
      </rPr>
      <t>3</t>
    </r>
  </si>
  <si>
    <t>-d</t>
  </si>
  <si>
    <r>
      <t>C</t>
    </r>
    <r>
      <rPr>
        <sz val="12"/>
        <color indexed="8"/>
        <rFont val="宋体"/>
        <family val="0"/>
      </rPr>
      <t>25混凝土</t>
    </r>
  </si>
  <si>
    <t>-e</t>
  </si>
  <si>
    <r>
      <t>C</t>
    </r>
    <r>
      <rPr>
        <sz val="12"/>
        <color indexed="8"/>
        <rFont val="宋体"/>
        <family val="0"/>
      </rPr>
      <t>15混凝土垫层</t>
    </r>
  </si>
  <si>
    <t>-f</t>
  </si>
  <si>
    <t>级配碎石</t>
  </si>
  <si>
    <t>-g</t>
  </si>
  <si>
    <t>1：2水泥砂浆打底 厚2cm</t>
  </si>
  <si>
    <t>m2</t>
  </si>
  <si>
    <t>-h</t>
  </si>
  <si>
    <t>防水砂浆面层 厚2cm</t>
  </si>
  <si>
    <t>-i</t>
  </si>
  <si>
    <r>
      <t>C</t>
    </r>
    <r>
      <rPr>
        <sz val="12"/>
        <color indexed="8"/>
        <rFont val="宋体"/>
        <family val="0"/>
      </rPr>
      <t>20混凝土井圈</t>
    </r>
  </si>
  <si>
    <t>-j</t>
  </si>
  <si>
    <t>M10水泥砂浆砌MU10砖井筒</t>
  </si>
  <si>
    <t>-k</t>
  </si>
  <si>
    <t>C25混凝土圈梁</t>
  </si>
  <si>
    <t>314-9</t>
  </si>
  <si>
    <t>2#蓄水池</t>
  </si>
  <si>
    <t>314-10</t>
  </si>
  <si>
    <t>沉淀池</t>
  </si>
  <si>
    <t>C15混凝土垫层 厚15cm</t>
  </si>
  <si>
    <t>沉淀池C25混凝土盖板</t>
  </si>
  <si>
    <t>314-11</t>
  </si>
  <si>
    <t>溢水井</t>
  </si>
  <si>
    <t>C25混凝土</t>
  </si>
  <si>
    <t>C15混凝土垫层</t>
  </si>
  <si>
    <t>HRB400级钢筋（≥φ10）</t>
  </si>
  <si>
    <t>kg</t>
  </si>
  <si>
    <t>314-12</t>
  </si>
  <si>
    <t>截水池</t>
  </si>
  <si>
    <t>级配砂砾垫层 厚15厘米</t>
  </si>
  <si>
    <t>清单  第300章 合计   人民币</t>
  </si>
  <si>
    <t>清单     第700章  绿化及环境保护</t>
  </si>
  <si>
    <t>704-1</t>
  </si>
  <si>
    <t>人工种植乔木</t>
  </si>
  <si>
    <t xml:space="preserve"> -a</t>
  </si>
  <si>
    <t>金叶槐（胸径7-8厘米）</t>
  </si>
  <si>
    <t>株</t>
  </si>
  <si>
    <t xml:space="preserve"> -b</t>
  </si>
  <si>
    <t>洋槐（胸径7-8厘米）</t>
  </si>
  <si>
    <r>
      <t>704-</t>
    </r>
    <r>
      <rPr>
        <sz val="12"/>
        <color indexed="8"/>
        <rFont val="宋体"/>
        <family val="0"/>
      </rPr>
      <t>2</t>
    </r>
  </si>
  <si>
    <t>人工种植灌木</t>
  </si>
  <si>
    <t>黄栌（高1.8-2.0米）</t>
  </si>
  <si>
    <t xml:space="preserve"> -c</t>
  </si>
  <si>
    <t>迎春（三年生）</t>
  </si>
  <si>
    <t xml:space="preserve"> -d</t>
  </si>
  <si>
    <t>沙地柏（4株/平米）</t>
  </si>
  <si>
    <r>
      <t>清单  第</t>
    </r>
    <r>
      <rPr>
        <sz val="12"/>
        <rFont val="宋体"/>
        <family val="0"/>
      </rPr>
      <t>7</t>
    </r>
    <r>
      <rPr>
        <sz val="12"/>
        <rFont val="宋体"/>
        <family val="0"/>
      </rPr>
      <t>00章 合计   人民币</t>
    </r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</si>
  <si>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</si>
  <si>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</si>
  <si>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</si>
  <si>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</si>
  <si>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</si>
  <si>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</si>
  <si>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</si>
  <si>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</si>
  <si>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</si>
  <si>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</si>
  <si>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</si>
  <si>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</si>
  <si>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</si>
  <si>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</si>
  <si>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</si>
  <si>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</si>
  <si>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</si>
  <si>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投标价（8+12=13）</t>
  </si>
  <si>
    <t>金枝槐（高1.8-2.0米）</t>
  </si>
  <si>
    <t>门头沟区G108国道、潭王路、双大路集雨池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</si>
</sst>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4" borderId="5" applyNumberFormat="0" applyAlignment="0" applyProtection="0"/>
    <xf numFmtId="0" fontId="13" fillId="21" borderId="6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1" fillId="15" borderId="0" applyNumberFormat="0" applyBorder="0" applyAlignment="0" applyProtection="0"/>
    <xf numFmtId="0" fontId="21" fillId="14" borderId="8" applyNumberFormat="0" applyAlignment="0" applyProtection="0"/>
    <xf numFmtId="0" fontId="25" fillId="7" borderId="5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0" fillId="9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76" fontId="5" fillId="0" borderId="10" xfId="58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5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58" applyFont="1" applyFill="1" applyBorder="1" applyAlignment="1" quotePrefix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 applyProtection="1">
      <alignment horizontal="center" vertical="center" shrinkToFit="1"/>
      <protection hidden="1"/>
    </xf>
    <xf numFmtId="177" fontId="6" fillId="0" borderId="15" xfId="0" applyNumberFormat="1" applyFont="1" applyFill="1" applyBorder="1" applyAlignment="1" applyProtection="1">
      <alignment horizontal="center" vertical="center" shrinkToFit="1"/>
      <protection hidden="1"/>
    </xf>
    <xf numFmtId="177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176" fontId="5" fillId="0" borderId="10" xfId="58" applyNumberFormat="1" applyFont="1" applyFill="1" applyBorder="1" applyAlignment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5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48" customHeight="1">
      <c r="A1" s="39" t="s">
        <v>0</v>
      </c>
      <c r="B1" s="39"/>
      <c r="C1" s="39"/>
      <c r="D1" s="39"/>
      <c r="E1" s="39"/>
      <c r="F1" s="39"/>
    </row>
    <row r="2" spans="1:5" ht="33" customHeight="1">
      <c r="A2" s="1" t="s">
        <v>1</v>
      </c>
      <c r="B2" s="40" t="s">
        <v>118</v>
      </c>
      <c r="C2" s="40"/>
      <c r="D2" s="40"/>
      <c r="E2" s="1" t="s">
        <v>2</v>
      </c>
    </row>
    <row r="3" spans="1:6" s="32" customFormat="1" ht="39" customHeight="1">
      <c r="A3" s="41" t="s">
        <v>3</v>
      </c>
      <c r="B3" s="41"/>
      <c r="C3" s="41"/>
      <c r="D3" s="41"/>
      <c r="E3" s="41"/>
      <c r="F3" s="41"/>
    </row>
    <row r="4" spans="1:6" ht="41.25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</row>
    <row r="5" spans="1:6" ht="39.75" customHeight="1">
      <c r="A5" s="29" t="s">
        <v>10</v>
      </c>
      <c r="B5" s="30" t="s">
        <v>11</v>
      </c>
      <c r="C5" s="29" t="s">
        <v>12</v>
      </c>
      <c r="D5" s="29">
        <v>1</v>
      </c>
      <c r="E5" s="33"/>
      <c r="F5" s="20">
        <f>ROUND(D5*E5,0)</f>
        <v>0</v>
      </c>
    </row>
    <row r="6" spans="1:6" ht="39.75" customHeight="1">
      <c r="A6" s="29" t="s">
        <v>13</v>
      </c>
      <c r="B6" s="30" t="s">
        <v>14</v>
      </c>
      <c r="C6" s="29" t="s">
        <v>12</v>
      </c>
      <c r="D6" s="29">
        <v>1</v>
      </c>
      <c r="E6" s="33"/>
      <c r="F6" s="20">
        <f>ROUND(D6*E6,0)</f>
        <v>0</v>
      </c>
    </row>
    <row r="7" spans="1:6" ht="39.75" customHeight="1">
      <c r="A7" s="29" t="s">
        <v>15</v>
      </c>
      <c r="B7" s="30" t="s">
        <v>16</v>
      </c>
      <c r="C7" s="29" t="s">
        <v>12</v>
      </c>
      <c r="D7" s="29">
        <v>1</v>
      </c>
      <c r="E7" s="33"/>
      <c r="F7" s="20">
        <f>ROUND(D7*E7,0)</f>
        <v>0</v>
      </c>
    </row>
    <row r="8" spans="1:6" ht="61.5" customHeight="1">
      <c r="A8" s="29" t="s">
        <v>17</v>
      </c>
      <c r="B8" s="30" t="s">
        <v>18</v>
      </c>
      <c r="C8" s="29" t="s">
        <v>12</v>
      </c>
      <c r="D8" s="29">
        <v>1</v>
      </c>
      <c r="E8" s="33"/>
      <c r="F8" s="20">
        <f>ROUND(D8*E8,0)</f>
        <v>0</v>
      </c>
    </row>
    <row r="9" spans="1:6" ht="39.75" customHeight="1">
      <c r="A9" s="29" t="s">
        <v>19</v>
      </c>
      <c r="B9" s="30" t="s">
        <v>20</v>
      </c>
      <c r="C9" s="29" t="s">
        <v>12</v>
      </c>
      <c r="D9" s="29">
        <v>1</v>
      </c>
      <c r="E9" s="33"/>
      <c r="F9" s="20">
        <f>ROUND(D9*E9,0)</f>
        <v>0</v>
      </c>
    </row>
    <row r="10" spans="1:14" ht="45.75" customHeight="1">
      <c r="A10" s="42" t="s">
        <v>21</v>
      </c>
      <c r="B10" s="42"/>
      <c r="C10" s="42"/>
      <c r="D10" s="43">
        <f>ROUND(SUM(F5:F9),0)</f>
        <v>0</v>
      </c>
      <c r="E10" s="43"/>
      <c r="F10" s="34" t="s">
        <v>22</v>
      </c>
      <c r="G10" s="35"/>
      <c r="H10" s="35"/>
      <c r="I10" s="35"/>
      <c r="J10" s="35"/>
      <c r="K10" s="35"/>
      <c r="L10" s="35"/>
      <c r="M10" s="35"/>
      <c r="N10" s="35"/>
    </row>
    <row r="11" ht="32.25" customHeight="1"/>
    <row r="12" ht="25.5" customHeight="1">
      <c r="A12" s="36"/>
    </row>
  </sheetData>
  <sheetProtection password="E768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97222222222223" right="0.7097222222222223" top="0.75" bottom="1.3395833333333333" header="0.30972222222222223" footer="3.5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9.125" style="1" customWidth="1"/>
    <col min="2" max="2" width="27.625" style="23" customWidth="1"/>
    <col min="3" max="3" width="8.625" style="1" customWidth="1"/>
    <col min="4" max="4" width="11.625" style="24" customWidth="1"/>
    <col min="5" max="6" width="11.625" style="10" customWidth="1"/>
    <col min="7" max="7" width="12.25390625" style="1" customWidth="1"/>
    <col min="8" max="16384" width="9.00390625" style="1" customWidth="1"/>
  </cols>
  <sheetData>
    <row r="1" spans="1:6" ht="42.75" customHeight="1">
      <c r="A1" s="39" t="s">
        <v>0</v>
      </c>
      <c r="B1" s="39"/>
      <c r="C1" s="39"/>
      <c r="D1" s="39"/>
      <c r="E1" s="39"/>
      <c r="F1" s="39"/>
    </row>
    <row r="2" spans="1:6" ht="42.75" customHeight="1">
      <c r="A2" s="25" t="s">
        <v>1</v>
      </c>
      <c r="B2" s="44" t="str">
        <f>'第100章'!B2</f>
        <v>门头沟区G108国道、潭王路、双大路集雨池</v>
      </c>
      <c r="C2" s="44"/>
      <c r="D2" s="44"/>
      <c r="E2" s="45" t="s">
        <v>23</v>
      </c>
      <c r="F2" s="45"/>
    </row>
    <row r="3" spans="1:6" ht="38.25" customHeight="1">
      <c r="A3" s="41" t="s">
        <v>24</v>
      </c>
      <c r="B3" s="41"/>
      <c r="C3" s="41"/>
      <c r="D3" s="41"/>
      <c r="E3" s="41"/>
      <c r="F3" s="41"/>
    </row>
    <row r="4" spans="1:6" ht="38.25" customHeight="1">
      <c r="A4" s="13" t="s">
        <v>4</v>
      </c>
      <c r="B4" s="26" t="s">
        <v>5</v>
      </c>
      <c r="C4" s="13" t="s">
        <v>6</v>
      </c>
      <c r="D4" s="27" t="s">
        <v>7</v>
      </c>
      <c r="E4" s="15" t="s">
        <v>8</v>
      </c>
      <c r="F4" s="15" t="s">
        <v>9</v>
      </c>
    </row>
    <row r="5" spans="1:6" ht="38.25" customHeight="1">
      <c r="A5" s="5" t="s">
        <v>25</v>
      </c>
      <c r="B5" s="28" t="s">
        <v>26</v>
      </c>
      <c r="C5" s="5" t="s">
        <v>27</v>
      </c>
      <c r="D5" s="19">
        <v>3093</v>
      </c>
      <c r="E5" s="19"/>
      <c r="F5" s="20">
        <f>ROUND(D5*E5,0)</f>
        <v>0</v>
      </c>
    </row>
    <row r="6" spans="1:6" ht="38.25" customHeight="1">
      <c r="A6" s="5" t="s">
        <v>28</v>
      </c>
      <c r="B6" s="28" t="s">
        <v>29</v>
      </c>
      <c r="C6" s="5" t="s">
        <v>27</v>
      </c>
      <c r="D6" s="19">
        <v>2613</v>
      </c>
      <c r="E6" s="19"/>
      <c r="F6" s="20">
        <f>ROUND(D6*E6,0)</f>
        <v>0</v>
      </c>
    </row>
    <row r="7" spans="1:6" ht="38.25" customHeight="1">
      <c r="A7" s="37" t="s">
        <v>30</v>
      </c>
      <c r="B7" s="30" t="s">
        <v>31</v>
      </c>
      <c r="C7" s="29" t="s">
        <v>32</v>
      </c>
      <c r="D7" s="31">
        <v>190</v>
      </c>
      <c r="E7" s="19"/>
      <c r="F7" s="20">
        <f>ROUND(D7*E7,0)</f>
        <v>0</v>
      </c>
    </row>
    <row r="8" spans="1:6" ht="38.25" customHeight="1">
      <c r="A8" s="37" t="s">
        <v>33</v>
      </c>
      <c r="B8" s="30" t="s">
        <v>34</v>
      </c>
      <c r="C8" s="29"/>
      <c r="D8" s="31"/>
      <c r="E8" s="19"/>
      <c r="F8" s="20"/>
    </row>
    <row r="9" spans="1:6" ht="38.25" customHeight="1">
      <c r="A9" s="38" t="s">
        <v>35</v>
      </c>
      <c r="B9" s="17" t="s">
        <v>36</v>
      </c>
      <c r="C9" s="16" t="s">
        <v>27</v>
      </c>
      <c r="D9" s="18">
        <v>41.58</v>
      </c>
      <c r="E9" s="19"/>
      <c r="F9" s="20">
        <f>ROUND(D9*E9,0)</f>
        <v>0</v>
      </c>
    </row>
    <row r="10" spans="1:6" ht="38.25" customHeight="1">
      <c r="A10" s="38" t="s">
        <v>37</v>
      </c>
      <c r="B10" s="17" t="s">
        <v>38</v>
      </c>
      <c r="C10" s="16" t="s">
        <v>27</v>
      </c>
      <c r="D10" s="18">
        <v>27.84</v>
      </c>
      <c r="E10" s="19"/>
      <c r="F10" s="20">
        <f>ROUND(D10*E10,0)</f>
        <v>0</v>
      </c>
    </row>
    <row r="11" spans="1:6" ht="38.25" customHeight="1">
      <c r="A11" s="38" t="s">
        <v>39</v>
      </c>
      <c r="B11" s="30" t="s">
        <v>40</v>
      </c>
      <c r="C11" s="16" t="s">
        <v>27</v>
      </c>
      <c r="D11" s="31">
        <v>90</v>
      </c>
      <c r="E11" s="19"/>
      <c r="F11" s="20">
        <f>ROUND(D11*E11,0)</f>
        <v>0</v>
      </c>
    </row>
    <row r="12" spans="1:6" ht="38.25" customHeight="1">
      <c r="A12" s="46" t="s">
        <v>41</v>
      </c>
      <c r="B12" s="47"/>
      <c r="C12" s="48"/>
      <c r="D12" s="49">
        <f>ROUND(SUM(F5:F11),0)</f>
        <v>0</v>
      </c>
      <c r="E12" s="50"/>
      <c r="F12" s="22" t="s">
        <v>22</v>
      </c>
    </row>
    <row r="13" ht="38.25" customHeight="1"/>
    <row r="14" ht="38.25" customHeight="1"/>
  </sheetData>
  <sheetProtection password="E768" sheet="1"/>
  <protectedRanges>
    <protectedRange sqref="E5:E7 E9:E11" name="区域1"/>
  </protectedRanges>
  <mergeCells count="6">
    <mergeCell ref="A1:F1"/>
    <mergeCell ref="B2:D2"/>
    <mergeCell ref="E2:F2"/>
    <mergeCell ref="A3:F3"/>
    <mergeCell ref="A12:C12"/>
    <mergeCell ref="D12:E12"/>
  </mergeCells>
  <printOptions horizontalCentered="1"/>
  <pageMargins left="0.75" right="0.75" top="0.7895833333333333" bottom="1.2395833333333333" header="0.5097222222222222" footer="1.509722222222222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9.125" style="8" customWidth="1"/>
    <col min="2" max="2" width="27.625" style="1" customWidth="1"/>
    <col min="3" max="3" width="8.75390625" style="1" customWidth="1"/>
    <col min="4" max="4" width="11.625" style="9" customWidth="1"/>
    <col min="5" max="6" width="11.625" style="10" customWidth="1"/>
    <col min="7" max="16384" width="9.00390625" style="1" customWidth="1"/>
  </cols>
  <sheetData>
    <row r="1" spans="1:6" ht="45.75" customHeight="1">
      <c r="A1" s="39" t="s">
        <v>0</v>
      </c>
      <c r="B1" s="39"/>
      <c r="C1" s="39"/>
      <c r="D1" s="39"/>
      <c r="E1" s="39"/>
      <c r="F1" s="39"/>
    </row>
    <row r="2" spans="1:6" ht="33" customHeight="1">
      <c r="A2" s="11" t="s">
        <v>1</v>
      </c>
      <c r="B2" s="44" t="str">
        <f>'第100章'!B2</f>
        <v>门头沟区G108国道、潭王路、双大路集雨池</v>
      </c>
      <c r="C2" s="44"/>
      <c r="D2" s="44"/>
      <c r="E2" s="45" t="s">
        <v>23</v>
      </c>
      <c r="F2" s="45"/>
    </row>
    <row r="3" spans="1:6" ht="31.5" customHeight="1">
      <c r="A3" s="41" t="s">
        <v>42</v>
      </c>
      <c r="B3" s="41"/>
      <c r="C3" s="41"/>
      <c r="D3" s="41"/>
      <c r="E3" s="41"/>
      <c r="F3" s="41"/>
    </row>
    <row r="4" spans="1:6" ht="29.25" customHeight="1">
      <c r="A4" s="12" t="s">
        <v>4</v>
      </c>
      <c r="B4" s="13" t="s">
        <v>5</v>
      </c>
      <c r="C4" s="13" t="s">
        <v>6</v>
      </c>
      <c r="D4" s="14" t="s">
        <v>7</v>
      </c>
      <c r="E4" s="15" t="s">
        <v>8</v>
      </c>
      <c r="F4" s="15" t="s">
        <v>9</v>
      </c>
    </row>
    <row r="5" spans="1:6" ht="32.25" customHeight="1">
      <c r="A5" s="16" t="s">
        <v>43</v>
      </c>
      <c r="B5" s="17" t="s">
        <v>44</v>
      </c>
      <c r="C5" s="16"/>
      <c r="D5" s="18"/>
      <c r="E5" s="19"/>
      <c r="F5" s="20"/>
    </row>
    <row r="6" spans="1:6" ht="32.25" customHeight="1">
      <c r="A6" s="38" t="s">
        <v>35</v>
      </c>
      <c r="B6" s="17" t="s">
        <v>45</v>
      </c>
      <c r="C6" s="16" t="s">
        <v>46</v>
      </c>
      <c r="D6" s="21">
        <v>132</v>
      </c>
      <c r="E6" s="19"/>
      <c r="F6" s="20">
        <f aca="true" t="shared" si="0" ref="F6:F46">ROUND(D6*E6,0)</f>
        <v>0</v>
      </c>
    </row>
    <row r="7" spans="1:6" ht="32.25" customHeight="1">
      <c r="A7" s="38" t="s">
        <v>37</v>
      </c>
      <c r="B7" s="17" t="s">
        <v>47</v>
      </c>
      <c r="C7" s="16" t="s">
        <v>46</v>
      </c>
      <c r="D7" s="21">
        <v>12</v>
      </c>
      <c r="E7" s="19"/>
      <c r="F7" s="20">
        <f t="shared" si="0"/>
        <v>0</v>
      </c>
    </row>
    <row r="8" spans="1:6" ht="32.25" customHeight="1">
      <c r="A8" s="38" t="s">
        <v>39</v>
      </c>
      <c r="B8" s="17" t="s">
        <v>48</v>
      </c>
      <c r="C8" s="16" t="s">
        <v>49</v>
      </c>
      <c r="D8" s="18">
        <v>1632</v>
      </c>
      <c r="E8" s="19"/>
      <c r="F8" s="20">
        <f t="shared" si="0"/>
        <v>0</v>
      </c>
    </row>
    <row r="9" spans="1:6" ht="32.25" customHeight="1">
      <c r="A9" s="38" t="s">
        <v>50</v>
      </c>
      <c r="B9" s="17" t="s">
        <v>51</v>
      </c>
      <c r="C9" s="16" t="s">
        <v>49</v>
      </c>
      <c r="D9" s="18">
        <v>90</v>
      </c>
      <c r="E9" s="19"/>
      <c r="F9" s="20">
        <f t="shared" si="0"/>
        <v>0</v>
      </c>
    </row>
    <row r="10" spans="1:6" ht="32.25" customHeight="1">
      <c r="A10" s="38" t="s">
        <v>52</v>
      </c>
      <c r="B10" s="17" t="s">
        <v>53</v>
      </c>
      <c r="C10" s="16" t="s">
        <v>49</v>
      </c>
      <c r="D10" s="18">
        <v>60</v>
      </c>
      <c r="E10" s="19"/>
      <c r="F10" s="20">
        <f t="shared" si="0"/>
        <v>0</v>
      </c>
    </row>
    <row r="11" spans="1:6" ht="32.25" customHeight="1">
      <c r="A11" s="38" t="s">
        <v>54</v>
      </c>
      <c r="B11" s="17" t="s">
        <v>55</v>
      </c>
      <c r="C11" s="16" t="s">
        <v>49</v>
      </c>
      <c r="D11" s="18">
        <v>93.6</v>
      </c>
      <c r="E11" s="19"/>
      <c r="F11" s="20">
        <f aca="true" t="shared" si="1" ref="F11:F16">ROUND(D11*E11,0)</f>
        <v>0</v>
      </c>
    </row>
    <row r="12" spans="1:6" ht="32.25" customHeight="1">
      <c r="A12" s="38" t="s">
        <v>56</v>
      </c>
      <c r="B12" s="17" t="s">
        <v>57</v>
      </c>
      <c r="C12" s="16" t="s">
        <v>58</v>
      </c>
      <c r="D12" s="18">
        <v>1188</v>
      </c>
      <c r="E12" s="19"/>
      <c r="F12" s="20">
        <f t="shared" si="1"/>
        <v>0</v>
      </c>
    </row>
    <row r="13" spans="1:6" ht="32.25" customHeight="1">
      <c r="A13" s="38" t="s">
        <v>59</v>
      </c>
      <c r="B13" s="17" t="s">
        <v>60</v>
      </c>
      <c r="C13" s="16" t="s">
        <v>58</v>
      </c>
      <c r="D13" s="18">
        <v>1188</v>
      </c>
      <c r="E13" s="19"/>
      <c r="F13" s="20">
        <f t="shared" si="1"/>
        <v>0</v>
      </c>
    </row>
    <row r="14" spans="1:6" ht="32.25" customHeight="1">
      <c r="A14" s="38" t="s">
        <v>61</v>
      </c>
      <c r="B14" s="17" t="s">
        <v>62</v>
      </c>
      <c r="C14" s="16" t="s">
        <v>49</v>
      </c>
      <c r="D14" s="18">
        <v>0.84</v>
      </c>
      <c r="E14" s="19"/>
      <c r="F14" s="20">
        <f t="shared" si="1"/>
        <v>0</v>
      </c>
    </row>
    <row r="15" spans="1:6" ht="32.25" customHeight="1">
      <c r="A15" s="38" t="s">
        <v>63</v>
      </c>
      <c r="B15" s="17" t="s">
        <v>64</v>
      </c>
      <c r="C15" s="16" t="s">
        <v>49</v>
      </c>
      <c r="D15" s="18">
        <v>5.934</v>
      </c>
      <c r="E15" s="19"/>
      <c r="F15" s="20">
        <f t="shared" si="1"/>
        <v>0</v>
      </c>
    </row>
    <row r="16" spans="1:6" ht="32.25" customHeight="1">
      <c r="A16" s="38" t="s">
        <v>65</v>
      </c>
      <c r="B16" s="17" t="s">
        <v>66</v>
      </c>
      <c r="C16" s="16" t="s">
        <v>49</v>
      </c>
      <c r="D16" s="18">
        <v>36.72</v>
      </c>
      <c r="E16" s="19"/>
      <c r="F16" s="20">
        <f t="shared" si="1"/>
        <v>0</v>
      </c>
    </row>
    <row r="17" spans="1:6" ht="32.25" customHeight="1">
      <c r="A17" s="16" t="s">
        <v>67</v>
      </c>
      <c r="B17" s="17" t="s">
        <v>68</v>
      </c>
      <c r="C17" s="16"/>
      <c r="D17" s="18"/>
      <c r="E17" s="19"/>
      <c r="F17" s="20"/>
    </row>
    <row r="18" spans="1:6" ht="32.25" customHeight="1">
      <c r="A18" s="38" t="s">
        <v>35</v>
      </c>
      <c r="B18" s="17" t="s">
        <v>45</v>
      </c>
      <c r="C18" s="16" t="s">
        <v>46</v>
      </c>
      <c r="D18" s="57">
        <v>88</v>
      </c>
      <c r="E18" s="19"/>
      <c r="F18" s="20">
        <f t="shared" si="0"/>
        <v>0</v>
      </c>
    </row>
    <row r="19" spans="1:6" ht="32.25" customHeight="1">
      <c r="A19" s="38" t="s">
        <v>37</v>
      </c>
      <c r="B19" s="17" t="s">
        <v>47</v>
      </c>
      <c r="C19" s="16" t="s">
        <v>46</v>
      </c>
      <c r="D19" s="57">
        <v>8</v>
      </c>
      <c r="E19" s="19"/>
      <c r="F19" s="20">
        <f t="shared" si="0"/>
        <v>0</v>
      </c>
    </row>
    <row r="20" spans="1:6" ht="32.25" customHeight="1">
      <c r="A20" s="38" t="s">
        <v>39</v>
      </c>
      <c r="B20" s="17" t="s">
        <v>48</v>
      </c>
      <c r="C20" s="16" t="s">
        <v>49</v>
      </c>
      <c r="D20" s="57">
        <v>1088</v>
      </c>
      <c r="E20" s="19"/>
      <c r="F20" s="20">
        <f t="shared" si="0"/>
        <v>0</v>
      </c>
    </row>
    <row r="21" spans="1:6" ht="32.25" customHeight="1">
      <c r="A21" s="38" t="s">
        <v>50</v>
      </c>
      <c r="B21" s="17" t="s">
        <v>51</v>
      </c>
      <c r="C21" s="16" t="s">
        <v>49</v>
      </c>
      <c r="D21" s="57">
        <v>60</v>
      </c>
      <c r="E21" s="19"/>
      <c r="F21" s="20">
        <f t="shared" si="0"/>
        <v>0</v>
      </c>
    </row>
    <row r="22" spans="1:6" ht="32.25" customHeight="1">
      <c r="A22" s="38" t="s">
        <v>52</v>
      </c>
      <c r="B22" s="17" t="s">
        <v>53</v>
      </c>
      <c r="C22" s="16" t="s">
        <v>49</v>
      </c>
      <c r="D22" s="57">
        <v>40</v>
      </c>
      <c r="E22" s="19"/>
      <c r="F22" s="20">
        <f t="shared" si="0"/>
        <v>0</v>
      </c>
    </row>
    <row r="23" spans="1:6" ht="32.25" customHeight="1">
      <c r="A23" s="38" t="s">
        <v>54</v>
      </c>
      <c r="B23" s="17" t="s">
        <v>55</v>
      </c>
      <c r="C23" s="16" t="s">
        <v>49</v>
      </c>
      <c r="D23" s="57">
        <v>62.4</v>
      </c>
      <c r="E23" s="19"/>
      <c r="F23" s="20">
        <f t="shared" si="0"/>
        <v>0</v>
      </c>
    </row>
    <row r="24" spans="1:6" ht="32.25" customHeight="1">
      <c r="A24" s="38" t="s">
        <v>56</v>
      </c>
      <c r="B24" s="17" t="s">
        <v>57</v>
      </c>
      <c r="C24" s="16" t="s">
        <v>58</v>
      </c>
      <c r="D24" s="57">
        <v>792</v>
      </c>
      <c r="E24" s="19"/>
      <c r="F24" s="20">
        <f t="shared" si="0"/>
        <v>0</v>
      </c>
    </row>
    <row r="25" spans="1:6" ht="32.25" customHeight="1">
      <c r="A25" s="38" t="s">
        <v>59</v>
      </c>
      <c r="B25" s="17" t="s">
        <v>60</v>
      </c>
      <c r="C25" s="16" t="s">
        <v>58</v>
      </c>
      <c r="D25" s="57">
        <v>792</v>
      </c>
      <c r="E25" s="19"/>
      <c r="F25" s="20">
        <f t="shared" si="0"/>
        <v>0</v>
      </c>
    </row>
    <row r="26" spans="1:6" ht="32.25" customHeight="1">
      <c r="A26" s="38" t="s">
        <v>61</v>
      </c>
      <c r="B26" s="17" t="s">
        <v>62</v>
      </c>
      <c r="C26" s="16" t="s">
        <v>49</v>
      </c>
      <c r="D26" s="57">
        <v>0.56</v>
      </c>
      <c r="E26" s="19"/>
      <c r="F26" s="20">
        <f t="shared" si="0"/>
        <v>0</v>
      </c>
    </row>
    <row r="27" spans="1:6" ht="32.25" customHeight="1">
      <c r="A27" s="38" t="s">
        <v>63</v>
      </c>
      <c r="B27" s="17" t="s">
        <v>64</v>
      </c>
      <c r="C27" s="16" t="s">
        <v>49</v>
      </c>
      <c r="D27" s="57">
        <v>3.956</v>
      </c>
      <c r="E27" s="19"/>
      <c r="F27" s="20">
        <f t="shared" si="0"/>
        <v>0</v>
      </c>
    </row>
    <row r="28" spans="1:6" ht="32.25" customHeight="1">
      <c r="A28" s="38" t="s">
        <v>65</v>
      </c>
      <c r="B28" s="17" t="s">
        <v>66</v>
      </c>
      <c r="C28" s="16" t="s">
        <v>49</v>
      </c>
      <c r="D28" s="57">
        <v>24.48</v>
      </c>
      <c r="E28" s="19"/>
      <c r="F28" s="20">
        <f t="shared" si="0"/>
        <v>0</v>
      </c>
    </row>
    <row r="29" spans="1:6" ht="32.25" customHeight="1">
      <c r="A29" s="16" t="s">
        <v>69</v>
      </c>
      <c r="B29" s="17" t="s">
        <v>70</v>
      </c>
      <c r="C29" s="16"/>
      <c r="D29" s="18"/>
      <c r="E29" s="19"/>
      <c r="F29" s="20"/>
    </row>
    <row r="30" spans="1:6" ht="32.25" customHeight="1">
      <c r="A30" s="38" t="s">
        <v>35</v>
      </c>
      <c r="B30" s="17" t="s">
        <v>36</v>
      </c>
      <c r="C30" s="16" t="s">
        <v>27</v>
      </c>
      <c r="D30" s="18">
        <v>138.6</v>
      </c>
      <c r="E30" s="19"/>
      <c r="F30" s="20">
        <f t="shared" si="0"/>
        <v>0</v>
      </c>
    </row>
    <row r="31" spans="1:6" ht="32.25" customHeight="1">
      <c r="A31" s="38" t="s">
        <v>37</v>
      </c>
      <c r="B31" s="17" t="s">
        <v>38</v>
      </c>
      <c r="C31" s="16" t="s">
        <v>27</v>
      </c>
      <c r="D31" s="18">
        <v>11.52</v>
      </c>
      <c r="E31" s="19"/>
      <c r="F31" s="20">
        <f t="shared" si="0"/>
        <v>0</v>
      </c>
    </row>
    <row r="32" spans="1:6" ht="32.25" customHeight="1">
      <c r="A32" s="38" t="s">
        <v>39</v>
      </c>
      <c r="B32" s="17" t="s">
        <v>71</v>
      </c>
      <c r="C32" s="16" t="s">
        <v>27</v>
      </c>
      <c r="D32" s="18">
        <v>9.18</v>
      </c>
      <c r="E32" s="19"/>
      <c r="F32" s="20">
        <f t="shared" si="0"/>
        <v>0</v>
      </c>
    </row>
    <row r="33" spans="1:6" ht="32.25" customHeight="1">
      <c r="A33" s="38" t="s">
        <v>50</v>
      </c>
      <c r="B33" s="17" t="s">
        <v>55</v>
      </c>
      <c r="C33" s="16" t="s">
        <v>49</v>
      </c>
      <c r="D33" s="18">
        <v>18.36</v>
      </c>
      <c r="E33" s="19"/>
      <c r="F33" s="20">
        <f t="shared" si="0"/>
        <v>0</v>
      </c>
    </row>
    <row r="34" spans="1:6" ht="32.25" customHeight="1">
      <c r="A34" s="38" t="s">
        <v>52</v>
      </c>
      <c r="B34" s="17" t="s">
        <v>57</v>
      </c>
      <c r="C34" s="16" t="s">
        <v>58</v>
      </c>
      <c r="D34" s="18">
        <v>219</v>
      </c>
      <c r="E34" s="19"/>
      <c r="F34" s="20">
        <f t="shared" si="0"/>
        <v>0</v>
      </c>
    </row>
    <row r="35" spans="1:6" ht="32.25" customHeight="1">
      <c r="A35" s="38" t="s">
        <v>54</v>
      </c>
      <c r="B35" s="17" t="s">
        <v>60</v>
      </c>
      <c r="C35" s="16" t="s">
        <v>58</v>
      </c>
      <c r="D35" s="18">
        <v>219</v>
      </c>
      <c r="E35" s="19"/>
      <c r="F35" s="20">
        <f t="shared" si="0"/>
        <v>0</v>
      </c>
    </row>
    <row r="36" spans="1:6" ht="32.25" customHeight="1">
      <c r="A36" s="38" t="s">
        <v>56</v>
      </c>
      <c r="B36" s="17" t="s">
        <v>72</v>
      </c>
      <c r="C36" s="16" t="s">
        <v>27</v>
      </c>
      <c r="D36" s="18">
        <v>10.08</v>
      </c>
      <c r="E36" s="19"/>
      <c r="F36" s="20">
        <f t="shared" si="0"/>
        <v>0</v>
      </c>
    </row>
    <row r="37" spans="1:6" ht="32.25" customHeight="1">
      <c r="A37" s="38" t="s">
        <v>73</v>
      </c>
      <c r="B37" s="17" t="s">
        <v>74</v>
      </c>
      <c r="C37" s="16"/>
      <c r="D37" s="18"/>
      <c r="E37" s="19"/>
      <c r="F37" s="20"/>
    </row>
    <row r="38" spans="1:6" ht="32.25" customHeight="1">
      <c r="A38" s="38" t="s">
        <v>35</v>
      </c>
      <c r="B38" s="17" t="s">
        <v>75</v>
      </c>
      <c r="C38" s="16" t="s">
        <v>27</v>
      </c>
      <c r="D38" s="18">
        <v>57.6</v>
      </c>
      <c r="E38" s="19"/>
      <c r="F38" s="20">
        <f t="shared" si="0"/>
        <v>0</v>
      </c>
    </row>
    <row r="39" spans="1:6" ht="32.25" customHeight="1">
      <c r="A39" s="38" t="s">
        <v>37</v>
      </c>
      <c r="B39" s="17" t="s">
        <v>76</v>
      </c>
      <c r="C39" s="16" t="s">
        <v>27</v>
      </c>
      <c r="D39" s="18">
        <v>5.4</v>
      </c>
      <c r="E39" s="19"/>
      <c r="F39" s="20">
        <f t="shared" si="0"/>
        <v>0</v>
      </c>
    </row>
    <row r="40" spans="1:6" ht="32.25" customHeight="1">
      <c r="A40" s="38" t="s">
        <v>39</v>
      </c>
      <c r="B40" s="17" t="s">
        <v>77</v>
      </c>
      <c r="C40" s="16" t="s">
        <v>78</v>
      </c>
      <c r="D40" s="21">
        <v>4689</v>
      </c>
      <c r="E40" s="19"/>
      <c r="F40" s="20">
        <f t="shared" si="0"/>
        <v>0</v>
      </c>
    </row>
    <row r="41" spans="1:6" ht="32.25" customHeight="1">
      <c r="A41" s="38" t="s">
        <v>79</v>
      </c>
      <c r="B41" s="17" t="s">
        <v>80</v>
      </c>
      <c r="C41" s="16"/>
      <c r="D41" s="18"/>
      <c r="E41" s="19"/>
      <c r="F41" s="20"/>
    </row>
    <row r="42" spans="1:6" ht="32.25" customHeight="1">
      <c r="A42" s="38" t="s">
        <v>35</v>
      </c>
      <c r="B42" s="17" t="s">
        <v>36</v>
      </c>
      <c r="C42" s="16" t="s">
        <v>27</v>
      </c>
      <c r="D42" s="18">
        <v>120</v>
      </c>
      <c r="E42" s="19"/>
      <c r="F42" s="20">
        <f t="shared" si="0"/>
        <v>0</v>
      </c>
    </row>
    <row r="43" spans="1:6" ht="32.25" customHeight="1">
      <c r="A43" s="38" t="s">
        <v>37</v>
      </c>
      <c r="B43" s="17" t="s">
        <v>38</v>
      </c>
      <c r="C43" s="16" t="s">
        <v>27</v>
      </c>
      <c r="D43" s="18">
        <v>36.33</v>
      </c>
      <c r="E43" s="19"/>
      <c r="F43" s="20">
        <f t="shared" si="0"/>
        <v>0</v>
      </c>
    </row>
    <row r="44" spans="1:6" ht="32.25" customHeight="1">
      <c r="A44" s="38" t="s">
        <v>39</v>
      </c>
      <c r="B44" s="17" t="s">
        <v>57</v>
      </c>
      <c r="C44" s="16" t="s">
        <v>58</v>
      </c>
      <c r="D44" s="18">
        <v>126</v>
      </c>
      <c r="E44" s="19"/>
      <c r="F44" s="20">
        <f t="shared" si="0"/>
        <v>0</v>
      </c>
    </row>
    <row r="45" spans="1:6" ht="32.25" customHeight="1">
      <c r="A45" s="38" t="s">
        <v>50</v>
      </c>
      <c r="B45" s="17" t="s">
        <v>60</v>
      </c>
      <c r="C45" s="16" t="s">
        <v>58</v>
      </c>
      <c r="D45" s="18">
        <v>126</v>
      </c>
      <c r="E45" s="19"/>
      <c r="F45" s="20">
        <f t="shared" si="0"/>
        <v>0</v>
      </c>
    </row>
    <row r="46" spans="1:6" ht="32.25" customHeight="1">
      <c r="A46" s="38" t="s">
        <v>52</v>
      </c>
      <c r="B46" s="17" t="s">
        <v>81</v>
      </c>
      <c r="C46" s="16" t="s">
        <v>27</v>
      </c>
      <c r="D46" s="18">
        <v>28.5</v>
      </c>
      <c r="E46" s="19"/>
      <c r="F46" s="20">
        <f t="shared" si="0"/>
        <v>0</v>
      </c>
    </row>
    <row r="47" spans="1:6" ht="27.75" customHeight="1">
      <c r="A47" s="42" t="s">
        <v>82</v>
      </c>
      <c r="B47" s="42"/>
      <c r="C47" s="42"/>
      <c r="D47" s="51">
        <f>ROUND(SUM(F5:F46),0)</f>
        <v>0</v>
      </c>
      <c r="E47" s="51"/>
      <c r="F47" s="22" t="s">
        <v>22</v>
      </c>
    </row>
  </sheetData>
  <sheetProtection password="E768" sheet="1"/>
  <protectedRanges>
    <protectedRange sqref="E6:E16 E18:E28 E30:E36 E38:E40 E42:E46" name="区域1"/>
  </protectedRanges>
  <mergeCells count="6">
    <mergeCell ref="A1:F1"/>
    <mergeCell ref="B2:D2"/>
    <mergeCell ref="E2:F2"/>
    <mergeCell ref="A3:F3"/>
    <mergeCell ref="A47:C47"/>
    <mergeCell ref="D47:E47"/>
  </mergeCells>
  <printOptions horizontalCentered="1"/>
  <pageMargins left="0.75" right="0.75" top="0.7895833333333333" bottom="1.35" header="0.5097222222222222" footer="0.8895833333333333"/>
  <pageSetup horizontalDpi="600" verticalDpi="600" orientation="portrait" paperSize="9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125" style="8" customWidth="1"/>
    <col min="2" max="2" width="27.625" style="1" customWidth="1"/>
    <col min="3" max="3" width="8.75390625" style="1" customWidth="1"/>
    <col min="4" max="4" width="11.625" style="9" customWidth="1"/>
    <col min="5" max="6" width="11.625" style="10" customWidth="1"/>
    <col min="7" max="16384" width="9.00390625" style="1" customWidth="1"/>
  </cols>
  <sheetData>
    <row r="1" spans="1:6" ht="45.75" customHeight="1">
      <c r="A1" s="39" t="s">
        <v>0</v>
      </c>
      <c r="B1" s="39"/>
      <c r="C1" s="39"/>
      <c r="D1" s="39"/>
      <c r="E1" s="39"/>
      <c r="F1" s="39"/>
    </row>
    <row r="2" spans="1:6" ht="33" customHeight="1">
      <c r="A2" s="11" t="s">
        <v>1</v>
      </c>
      <c r="B2" s="44" t="str">
        <f>'第100章'!B2</f>
        <v>门头沟区G108国道、潭王路、双大路集雨池</v>
      </c>
      <c r="C2" s="44"/>
      <c r="D2" s="44"/>
      <c r="E2" s="45" t="s">
        <v>23</v>
      </c>
      <c r="F2" s="45"/>
    </row>
    <row r="3" spans="1:6" ht="31.5" customHeight="1">
      <c r="A3" s="41" t="s">
        <v>83</v>
      </c>
      <c r="B3" s="41"/>
      <c r="C3" s="41"/>
      <c r="D3" s="41"/>
      <c r="E3" s="41"/>
      <c r="F3" s="41"/>
    </row>
    <row r="4" spans="1:6" ht="29.25" customHeight="1">
      <c r="A4" s="12" t="s">
        <v>4</v>
      </c>
      <c r="B4" s="13" t="s">
        <v>5</v>
      </c>
      <c r="C4" s="13" t="s">
        <v>6</v>
      </c>
      <c r="D4" s="14" t="s">
        <v>7</v>
      </c>
      <c r="E4" s="15" t="s">
        <v>8</v>
      </c>
      <c r="F4" s="15" t="s">
        <v>9</v>
      </c>
    </row>
    <row r="5" spans="1:6" ht="32.25" customHeight="1">
      <c r="A5" s="16" t="s">
        <v>84</v>
      </c>
      <c r="B5" s="17" t="s">
        <v>85</v>
      </c>
      <c r="C5" s="16"/>
      <c r="D5" s="18"/>
      <c r="E5" s="19"/>
      <c r="F5" s="20"/>
    </row>
    <row r="6" spans="1:6" ht="32.25" customHeight="1">
      <c r="A6" s="16" t="s">
        <v>86</v>
      </c>
      <c r="B6" s="17" t="s">
        <v>87</v>
      </c>
      <c r="C6" s="16" t="s">
        <v>88</v>
      </c>
      <c r="D6" s="21">
        <v>1</v>
      </c>
      <c r="E6" s="19"/>
      <c r="F6" s="20">
        <f aca="true" t="shared" si="0" ref="F6:F12">ROUND(D6*E6,0)</f>
        <v>0</v>
      </c>
    </row>
    <row r="7" spans="1:6" ht="32.25" customHeight="1">
      <c r="A7" s="16" t="s">
        <v>89</v>
      </c>
      <c r="B7" s="17" t="s">
        <v>90</v>
      </c>
      <c r="C7" s="16" t="s">
        <v>88</v>
      </c>
      <c r="D7" s="21">
        <v>1</v>
      </c>
      <c r="E7" s="19"/>
      <c r="F7" s="20">
        <f t="shared" si="0"/>
        <v>0</v>
      </c>
    </row>
    <row r="8" spans="1:6" ht="32.25" customHeight="1">
      <c r="A8" s="16" t="s">
        <v>91</v>
      </c>
      <c r="B8" s="17" t="s">
        <v>92</v>
      </c>
      <c r="C8" s="16"/>
      <c r="D8" s="21"/>
      <c r="E8" s="19"/>
      <c r="F8" s="20"/>
    </row>
    <row r="9" spans="1:6" ht="32.25" customHeight="1">
      <c r="A9" s="16" t="s">
        <v>86</v>
      </c>
      <c r="B9" s="17" t="s">
        <v>93</v>
      </c>
      <c r="C9" s="16" t="s">
        <v>88</v>
      </c>
      <c r="D9" s="21">
        <v>1</v>
      </c>
      <c r="E9" s="19"/>
      <c r="F9" s="20">
        <f>ROUND(D9*E9,0)</f>
        <v>0</v>
      </c>
    </row>
    <row r="10" spans="1:6" ht="32.25" customHeight="1">
      <c r="A10" s="16" t="s">
        <v>89</v>
      </c>
      <c r="B10" s="17" t="s">
        <v>117</v>
      </c>
      <c r="C10" s="16" t="s">
        <v>88</v>
      </c>
      <c r="D10" s="21">
        <v>1</v>
      </c>
      <c r="E10" s="19"/>
      <c r="F10" s="20">
        <f>ROUND(D10*E10,0)</f>
        <v>0</v>
      </c>
    </row>
    <row r="11" spans="1:6" ht="32.25" customHeight="1">
      <c r="A11" s="16" t="s">
        <v>94</v>
      </c>
      <c r="B11" s="17" t="s">
        <v>95</v>
      </c>
      <c r="C11" s="16" t="s">
        <v>88</v>
      </c>
      <c r="D11" s="21">
        <v>1</v>
      </c>
      <c r="E11" s="19"/>
      <c r="F11" s="20">
        <f>ROUND(D11*E11,0)</f>
        <v>0</v>
      </c>
    </row>
    <row r="12" spans="1:6" ht="32.25" customHeight="1">
      <c r="A12" s="16" t="s">
        <v>96</v>
      </c>
      <c r="B12" s="17" t="s">
        <v>97</v>
      </c>
      <c r="C12" s="16" t="s">
        <v>58</v>
      </c>
      <c r="D12" s="21">
        <v>1</v>
      </c>
      <c r="E12" s="19"/>
      <c r="F12" s="20">
        <f t="shared" si="0"/>
        <v>0</v>
      </c>
    </row>
    <row r="13" spans="1:6" ht="27.75" customHeight="1">
      <c r="A13" s="46" t="s">
        <v>98</v>
      </c>
      <c r="B13" s="47"/>
      <c r="C13" s="48"/>
      <c r="D13" s="49">
        <f>ROUND(SUM(F5:F12),0)</f>
        <v>0</v>
      </c>
      <c r="E13" s="50"/>
      <c r="F13" s="22" t="s">
        <v>22</v>
      </c>
    </row>
  </sheetData>
  <sheetProtection password="E768" sheet="1"/>
  <protectedRanges>
    <protectedRange sqref="E6:E7 E9: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5" right="0.75" top="0.7895833333333333" bottom="1.35" header="0.5097222222222222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39" customHeight="1">
      <c r="A1" s="39" t="s">
        <v>99</v>
      </c>
      <c r="B1" s="39"/>
      <c r="C1" s="39"/>
      <c r="D1" s="39"/>
    </row>
    <row r="2" spans="1:4" ht="39" customHeight="1">
      <c r="A2" s="55" t="str">
        <f>"工程名称："&amp;'第100章'!B2</f>
        <v>工程名称：门头沟区G108国道、潭王路、双大路集雨池</v>
      </c>
      <c r="B2" s="55"/>
      <c r="C2" s="55"/>
      <c r="D2" s="55"/>
    </row>
    <row r="3" spans="1:4" ht="39" customHeight="1">
      <c r="A3" s="3" t="s">
        <v>100</v>
      </c>
      <c r="B3" s="3" t="s">
        <v>101</v>
      </c>
      <c r="C3" s="3" t="s">
        <v>102</v>
      </c>
      <c r="D3" s="4" t="s">
        <v>103</v>
      </c>
    </row>
    <row r="4" spans="1:4" s="1" customFormat="1" ht="33" customHeight="1">
      <c r="A4" s="5">
        <v>1</v>
      </c>
      <c r="B4" s="5">
        <v>100</v>
      </c>
      <c r="C4" s="5" t="s">
        <v>104</v>
      </c>
      <c r="D4" s="5">
        <f>'第100章'!D10</f>
        <v>0</v>
      </c>
    </row>
    <row r="5" spans="1:4" s="1" customFormat="1" ht="33" customHeight="1">
      <c r="A5" s="5">
        <v>2</v>
      </c>
      <c r="B5" s="5">
        <v>200</v>
      </c>
      <c r="C5" s="5" t="s">
        <v>105</v>
      </c>
      <c r="D5" s="5">
        <f>'第200章'!D12</f>
        <v>0</v>
      </c>
    </row>
    <row r="6" spans="1:4" s="1" customFormat="1" ht="33" customHeight="1">
      <c r="A6" s="5">
        <v>3</v>
      </c>
      <c r="B6" s="5">
        <v>300</v>
      </c>
      <c r="C6" s="5" t="s">
        <v>106</v>
      </c>
      <c r="D6" s="5">
        <f>'第300章 '!D47</f>
        <v>0</v>
      </c>
    </row>
    <row r="7" spans="1:4" s="1" customFormat="1" ht="33" customHeight="1">
      <c r="A7" s="5">
        <v>4</v>
      </c>
      <c r="B7" s="5">
        <v>400</v>
      </c>
      <c r="C7" s="5" t="s">
        <v>107</v>
      </c>
      <c r="D7" s="5"/>
    </row>
    <row r="8" spans="1:4" s="1" customFormat="1" ht="33" customHeight="1">
      <c r="A8" s="5">
        <v>5</v>
      </c>
      <c r="B8" s="5">
        <v>500</v>
      </c>
      <c r="C8" s="5" t="s">
        <v>108</v>
      </c>
      <c r="D8" s="5"/>
    </row>
    <row r="9" spans="1:4" s="1" customFormat="1" ht="33" customHeight="1">
      <c r="A9" s="5">
        <v>6</v>
      </c>
      <c r="B9" s="5">
        <v>600</v>
      </c>
      <c r="C9" s="5" t="s">
        <v>109</v>
      </c>
      <c r="D9" s="5"/>
    </row>
    <row r="10" spans="1:4" s="1" customFormat="1" ht="33" customHeight="1">
      <c r="A10" s="5">
        <v>7</v>
      </c>
      <c r="B10" s="5">
        <v>700</v>
      </c>
      <c r="C10" s="5" t="s">
        <v>110</v>
      </c>
      <c r="D10" s="5">
        <f>'第700章'!D13</f>
        <v>0</v>
      </c>
    </row>
    <row r="11" spans="1:4" s="1" customFormat="1" ht="33" customHeight="1">
      <c r="A11" s="5">
        <v>8</v>
      </c>
      <c r="B11" s="52" t="s">
        <v>111</v>
      </c>
      <c r="C11" s="52"/>
      <c r="D11" s="6">
        <f>SUM(D4:D10)</f>
        <v>0</v>
      </c>
    </row>
    <row r="12" spans="1:4" s="1" customFormat="1" ht="33" customHeight="1">
      <c r="A12" s="5">
        <v>9</v>
      </c>
      <c r="B12" s="52" t="s">
        <v>112</v>
      </c>
      <c r="C12" s="52"/>
      <c r="D12" s="6"/>
    </row>
    <row r="13" spans="1:4" s="1" customFormat="1" ht="33" customHeight="1">
      <c r="A13" s="5">
        <v>10</v>
      </c>
      <c r="B13" s="52" t="s">
        <v>113</v>
      </c>
      <c r="C13" s="52"/>
      <c r="D13" s="7">
        <f>ROUND(3024011*1.5%,0)</f>
        <v>45360</v>
      </c>
    </row>
    <row r="14" spans="1:4" s="1" customFormat="1" ht="33" customHeight="1">
      <c r="A14" s="5">
        <v>11</v>
      </c>
      <c r="B14" s="56" t="s">
        <v>114</v>
      </c>
      <c r="C14" s="56"/>
      <c r="D14" s="7">
        <f>ROUND(D11-D12-D13,0)</f>
        <v>-45360</v>
      </c>
    </row>
    <row r="15" spans="1:4" s="1" customFormat="1" ht="33" customHeight="1">
      <c r="A15" s="5">
        <v>12</v>
      </c>
      <c r="B15" s="52" t="s">
        <v>115</v>
      </c>
      <c r="C15" s="52"/>
      <c r="D15" s="6">
        <f>ROUND(D14*3%,0)</f>
        <v>-1361</v>
      </c>
    </row>
    <row r="16" spans="1:4" s="1" customFormat="1" ht="33" customHeight="1">
      <c r="A16" s="5">
        <v>13</v>
      </c>
      <c r="B16" s="52" t="s">
        <v>116</v>
      </c>
      <c r="C16" s="52"/>
      <c r="D16" s="6">
        <f>D11+D15</f>
        <v>-1361</v>
      </c>
    </row>
    <row r="17" spans="1:4" ht="30" customHeight="1">
      <c r="A17" s="53"/>
      <c r="B17" s="54"/>
      <c r="C17" s="54"/>
      <c r="D17" s="54"/>
    </row>
  </sheetData>
  <sheetProtection password="E768" sheet="1"/>
  <mergeCells count="9">
    <mergeCell ref="B15:C15"/>
    <mergeCell ref="B16:C16"/>
    <mergeCell ref="A17:D17"/>
    <mergeCell ref="A1:D1"/>
    <mergeCell ref="A2:D2"/>
    <mergeCell ref="B11:C11"/>
    <mergeCell ref="B12:C12"/>
    <mergeCell ref="B13:C13"/>
    <mergeCell ref="B14:C14"/>
  </mergeCells>
  <printOptions horizontalCentered="1"/>
  <pageMargins left="0.6993055555555555" right="0.6993055555555555" top="0.75" bottom="2.2597222222222224" header="0.3" footer="1.7097222222222221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2016-06-07T00:06:58Z</cp:lastPrinted>
  <dcterms:created xsi:type="dcterms:W3CDTF">2008-04-07T07:00:19Z</dcterms:created>
  <dcterms:modified xsi:type="dcterms:W3CDTF">2016-06-07T00:14:03Z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