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1790" tabRatio="610" activeTab="2"/>
  </bookViews>
  <sheets>
    <sheet name="第100章" sheetId="1" r:id="rId1"/>
    <sheet name="第600章" sheetId="2" r:id="rId2"/>
    <sheet name="汇总表" sheetId="3" r:id="rId3"/>
  </sheets>
  <definedNames>
    <definedName name="_xlnm.Print_Titles" localSheetId="1">'第600章'!$1:$4</definedName>
  </definedNames>
  <calcPr fullCalcOnLoad="1"/>
</workbook>
</file>

<file path=xl/sharedStrings.xml><?xml version="1.0" encoding="utf-8"?>
<sst xmlns="http://schemas.openxmlformats.org/spreadsheetml/2006/main" count="129" uniqueCount="86">
  <si>
    <t>工程量清单</t>
  </si>
  <si>
    <t>工程名称：</t>
  </si>
  <si>
    <t>货币单位：人民币元</t>
  </si>
  <si>
    <t>清单     第100章   总则</t>
  </si>
  <si>
    <t>子目号</t>
  </si>
  <si>
    <t>子目名称</t>
  </si>
  <si>
    <t>单位</t>
  </si>
  <si>
    <t>数量</t>
  </si>
  <si>
    <t>单价</t>
  </si>
  <si>
    <t>合价</t>
  </si>
  <si>
    <t>102-1</t>
  </si>
  <si>
    <t>竣工文件</t>
  </si>
  <si>
    <t>总额</t>
  </si>
  <si>
    <t>102-2</t>
  </si>
  <si>
    <t>施工环保费</t>
  </si>
  <si>
    <t>102-3</t>
  </si>
  <si>
    <t>安全生产费</t>
  </si>
  <si>
    <t>104-1</t>
  </si>
  <si>
    <t>承包人驻地建设</t>
  </si>
  <si>
    <t>清单  第100章 合计   人民币</t>
  </si>
  <si>
    <t>元</t>
  </si>
  <si>
    <t xml:space="preserve">  货币单位：人民币元</t>
  </si>
  <si>
    <t>清单     第600章  安全设施及预埋管线</t>
  </si>
  <si>
    <t>604-1</t>
  </si>
  <si>
    <t>单柱式交通标志</t>
  </si>
  <si>
    <t>套</t>
  </si>
  <si>
    <t>1000mm×1400mm</t>
  </si>
  <si>
    <t>604-5</t>
  </si>
  <si>
    <t>单悬臂式交通标志</t>
  </si>
  <si>
    <t>A900mm</t>
  </si>
  <si>
    <t>604-12</t>
  </si>
  <si>
    <t>根</t>
  </si>
  <si>
    <t>广角镜</t>
  </si>
  <si>
    <t>605-1</t>
  </si>
  <si>
    <t>热熔型涂料路面标线</t>
  </si>
  <si>
    <t>普通热熔标线</t>
  </si>
  <si>
    <t>m2</t>
  </si>
  <si>
    <t>导向箭头</t>
  </si>
  <si>
    <t>个</t>
  </si>
  <si>
    <t>清单  第600章 合计   人民币</t>
  </si>
  <si>
    <t>工程量清单汇总表</t>
  </si>
  <si>
    <t>序号</t>
  </si>
  <si>
    <t>章次</t>
  </si>
  <si>
    <t>科   目   名   称</t>
  </si>
  <si>
    <t>金额（元）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</si>
  <si>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</si>
  <si>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</si>
  <si>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</si>
  <si>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</si>
  <si>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</si>
  <si>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</si>
  <si>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</si>
  <si>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第100章至第700章清单合计</t>
  </si>
  <si>
    <t>已包含在清单合计中材料、工程设备、专业工程暂估价合计</t>
  </si>
  <si>
    <t>已包含在清单合计中的安全生产费(非竞争性部分)</t>
  </si>
  <si>
    <t>清单合计减去材料、工程设备、专业工程暂估价、安全生产费（非竞争性部分）合计(8-9-10=11)（评标价）</t>
  </si>
  <si>
    <t>按上项（11）金额的5%作为不可预见因素的暂定金额</t>
  </si>
  <si>
    <t>投标价（8+12=13）</t>
  </si>
  <si>
    <t>602-1</t>
  </si>
  <si>
    <t>混凝土护栏</t>
  </si>
  <si>
    <t/>
  </si>
  <si>
    <t>-a</t>
  </si>
  <si>
    <t>新建混凝土护栏</t>
  </si>
  <si>
    <t>m</t>
  </si>
  <si>
    <t>602-8</t>
  </si>
  <si>
    <t>D800mm</t>
  </si>
  <si>
    <t>-b</t>
  </si>
  <si>
    <t>H800mm（双面）</t>
  </si>
  <si>
    <t>-c</t>
  </si>
  <si>
    <t>2A900mm</t>
  </si>
  <si>
    <t>A900mm+800×400mm</t>
  </si>
  <si>
    <t>604-7</t>
  </si>
  <si>
    <t>附着式交通标志</t>
  </si>
  <si>
    <t>面</t>
  </si>
  <si>
    <t>604-13</t>
  </si>
  <si>
    <t>道口标柱（示警桩）</t>
  </si>
  <si>
    <t>示警桩</t>
  </si>
  <si>
    <t>道口标柱</t>
  </si>
  <si>
    <t>609-9</t>
  </si>
  <si>
    <t>路面标识</t>
  </si>
  <si>
    <t>停让标线</t>
  </si>
  <si>
    <r>
      <t>门头沟区百花山路（K0+000-K8+000）道路预防性养护工程</t>
    </r>
    <r>
      <rPr>
        <sz val="12"/>
        <rFont val="宋体"/>
        <family val="0"/>
      </rPr>
      <t>-交通工程</t>
    </r>
  </si>
  <si>
    <t>拆除现状砌石护栏</t>
  </si>
  <si>
    <t>震荡标线</t>
  </si>
  <si>
    <r>
      <t>1000mm</t>
    </r>
    <r>
      <rPr>
        <sz val="12"/>
        <rFont val="宋体"/>
        <family val="0"/>
      </rPr>
      <t>×1400mm</t>
    </r>
  </si>
  <si>
    <t>工程名称: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</si>
</sst>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  <numFmt numFmtId="179" formatCode="0.000_ "/>
    <numFmt numFmtId="180" formatCode="0_);[Red]\(0\)"/>
    <numFmt numFmtId="181" formatCode="#0.00"/>
    <numFmt numFmtId="182" formatCode="#0.000"/>
    <numFmt numFmtId="183" formatCode="0.0_);[Red]\(0.0\)"/>
    <numFmt numFmtId="184" formatCode="0.0"/>
  </numFmts>
  <fonts count="30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b/>
      <sz val="10.5"/>
      <name val="宋体"/>
      <family val="0"/>
    </font>
    <font>
      <b/>
      <sz val="15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4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4" borderId="5" applyNumberFormat="0" applyAlignment="0" applyProtection="0"/>
    <xf numFmtId="0" fontId="11" fillId="21" borderId="6" applyNumberFormat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20" fillId="15" borderId="0" applyNumberFormat="0" applyBorder="0" applyAlignment="0" applyProtection="0"/>
    <xf numFmtId="0" fontId="26" fillId="14" borderId="8" applyNumberFormat="0" applyAlignment="0" applyProtection="0"/>
    <xf numFmtId="0" fontId="15" fillId="7" borderId="5" applyNumberFormat="0" applyAlignment="0" applyProtection="0"/>
    <xf numFmtId="0" fontId="2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24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22" borderId="0" applyNumberFormat="0" applyBorder="0" applyAlignment="0" applyProtection="0"/>
    <xf numFmtId="0" fontId="12" fillId="20" borderId="0" applyNumberFormat="0" applyBorder="0" applyAlignment="0" applyProtection="0"/>
    <xf numFmtId="0" fontId="0" fillId="9" borderId="9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shrinkToFit="1"/>
      <protection hidden="1"/>
    </xf>
    <xf numFmtId="0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49" fontId="0" fillId="0" borderId="0" xfId="61" applyNumberFormat="1" applyFont="1" applyFill="1">
      <alignment vertical="center"/>
      <protection/>
    </xf>
    <xf numFmtId="0" fontId="0" fillId="0" borderId="0" xfId="61" applyFont="1" applyFill="1">
      <alignment vertical="center"/>
      <protection/>
    </xf>
    <xf numFmtId="0" fontId="0" fillId="0" borderId="0" xfId="61" applyNumberFormat="1" applyFont="1" applyFill="1" applyAlignment="1">
      <alignment horizontal="center" vertical="center" shrinkToFit="1"/>
      <protection/>
    </xf>
    <xf numFmtId="0" fontId="0" fillId="0" borderId="0" xfId="61" applyFont="1" applyFill="1" applyAlignment="1">
      <alignment vertical="center" shrinkToFit="1"/>
      <protection/>
    </xf>
    <xf numFmtId="49" fontId="0" fillId="0" borderId="0" xfId="61" applyNumberFormat="1" applyFont="1" applyFill="1" applyBorder="1" applyAlignment="1">
      <alignment vertical="center"/>
      <protection/>
    </xf>
    <xf numFmtId="49" fontId="5" fillId="0" borderId="10" xfId="61" applyNumberFormat="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0" xfId="61" applyNumberFormat="1" applyFont="1" applyFill="1" applyBorder="1" applyAlignment="1">
      <alignment horizontal="center" vertical="center" shrinkToFit="1"/>
      <protection/>
    </xf>
    <xf numFmtId="0" fontId="5" fillId="0" borderId="10" xfId="61" applyFont="1" applyFill="1" applyBorder="1" applyAlignment="1">
      <alignment horizontal="center" vertical="center" shrinkToFi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left" vertical="center" wrapText="1"/>
      <protection/>
    </xf>
    <xf numFmtId="176" fontId="6" fillId="0" borderId="10" xfId="58" applyNumberFormat="1" applyFont="1" applyFill="1" applyBorder="1" applyAlignment="1">
      <alignment horizontal="center" vertical="center" wrapText="1"/>
      <protection/>
    </xf>
    <xf numFmtId="177" fontId="0" fillId="0" borderId="10" xfId="61" applyNumberFormat="1" applyFont="1" applyFill="1" applyBorder="1" applyAlignment="1" applyProtection="1">
      <alignment horizontal="center" vertical="center" shrinkToFit="1"/>
      <protection/>
    </xf>
    <xf numFmtId="178" fontId="0" fillId="0" borderId="10" xfId="61" applyNumberFormat="1" applyFont="1" applyFill="1" applyBorder="1" applyAlignment="1" applyProtection="1">
      <alignment horizontal="center" vertical="center" shrinkToFit="1"/>
      <protection hidden="1"/>
    </xf>
    <xf numFmtId="0" fontId="6" fillId="0" borderId="10" xfId="58" applyFont="1" applyFill="1" applyBorder="1" applyAlignment="1">
      <alignment horizontal="left" vertical="center" wrapText="1"/>
      <protection/>
    </xf>
    <xf numFmtId="180" fontId="6" fillId="0" borderId="10" xfId="58" applyNumberFormat="1" applyFont="1" applyFill="1" applyBorder="1" applyAlignment="1">
      <alignment horizontal="center" vertical="center" wrapText="1"/>
      <protection/>
    </xf>
    <xf numFmtId="49" fontId="6" fillId="0" borderId="10" xfId="58" applyNumberFormat="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 shrinkToFit="1"/>
      <protection/>
    </xf>
    <xf numFmtId="0" fontId="8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78" fontId="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10" xfId="58" applyFont="1" applyFill="1" applyBorder="1" applyAlignment="1">
      <alignment horizontal="left" vertical="center" wrapText="1"/>
      <protection/>
    </xf>
    <xf numFmtId="0" fontId="6" fillId="0" borderId="10" xfId="58" applyFont="1" applyFill="1" applyBorder="1" applyAlignment="1" quotePrefix="1">
      <alignment horizontal="center" vertical="center" wrapText="1"/>
      <protection/>
    </xf>
    <xf numFmtId="49" fontId="0" fillId="0" borderId="10" xfId="58" applyNumberFormat="1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left" vertical="center" wrapText="1"/>
      <protection/>
    </xf>
    <xf numFmtId="0" fontId="0" fillId="0" borderId="10" xfId="58" applyFont="1" applyFill="1" applyBorder="1" applyAlignment="1">
      <alignment horizontal="center" vertical="center" wrapText="1"/>
      <protection/>
    </xf>
    <xf numFmtId="180" fontId="0" fillId="0" borderId="10" xfId="58" applyNumberFormat="1" applyFont="1" applyFill="1" applyBorder="1" applyAlignment="1">
      <alignment horizontal="center" vertical="center" wrapText="1"/>
      <protection/>
    </xf>
    <xf numFmtId="177" fontId="0" fillId="0" borderId="10" xfId="61" applyNumberFormat="1" applyFont="1" applyFill="1" applyBorder="1" applyAlignment="1" applyProtection="1">
      <alignment horizontal="center" vertical="center" shrinkToFit="1"/>
      <protection/>
    </xf>
    <xf numFmtId="178" fontId="0" fillId="0" borderId="10" xfId="61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58" applyFont="1" applyFill="1" applyBorder="1" applyAlignment="1" quotePrefix="1">
      <alignment horizontal="center" vertical="center" wrapText="1"/>
      <protection/>
    </xf>
    <xf numFmtId="176" fontId="0" fillId="0" borderId="10" xfId="58" applyNumberFormat="1" applyFont="1" applyFill="1" applyBorder="1" applyAlignment="1">
      <alignment horizontal="center" vertical="center" wrapText="1"/>
      <protection/>
    </xf>
    <xf numFmtId="1" fontId="0" fillId="0" borderId="10" xfId="58" applyNumberFormat="1" applyFont="1" applyFill="1" applyBorder="1" applyAlignment="1">
      <alignment horizontal="center" vertical="center" wrapText="1"/>
      <protection/>
    </xf>
    <xf numFmtId="0" fontId="0" fillId="0" borderId="0" xfId="61" applyFont="1" applyFill="1">
      <alignment vertical="center"/>
      <protection/>
    </xf>
    <xf numFmtId="0" fontId="0" fillId="0" borderId="10" xfId="58" applyFont="1" applyFill="1" applyBorder="1" applyAlignment="1">
      <alignment horizontal="left" vertical="center" wrapText="1"/>
      <protection/>
    </xf>
    <xf numFmtId="178" fontId="6" fillId="0" borderId="10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178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1" fillId="0" borderId="0" xfId="61" applyFont="1" applyFill="1" applyAlignment="1">
      <alignment horizontal="center" vertical="center"/>
      <protection/>
    </xf>
    <xf numFmtId="0" fontId="0" fillId="0" borderId="0" xfId="0" applyFill="1" applyBorder="1" applyAlignment="1">
      <alignment horizontal="left" vertical="center" wrapText="1"/>
    </xf>
    <xf numFmtId="0" fontId="0" fillId="0" borderId="0" xfId="61" applyFont="1" applyFill="1" applyBorder="1" applyAlignment="1">
      <alignment horizontal="center" vertical="center" shrinkToFit="1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right" vertical="center"/>
      <protection/>
    </xf>
    <xf numFmtId="0" fontId="0" fillId="0" borderId="14" xfId="61" applyFont="1" applyFill="1" applyBorder="1" applyAlignment="1">
      <alignment horizontal="right" vertical="center"/>
      <protection/>
    </xf>
    <xf numFmtId="0" fontId="0" fillId="0" borderId="15" xfId="61" applyFont="1" applyFill="1" applyBorder="1" applyAlignment="1">
      <alignment horizontal="right" vertical="center"/>
      <protection/>
    </xf>
    <xf numFmtId="178" fontId="7" fillId="0" borderId="13" xfId="61" applyNumberFormat="1" applyFont="1" applyFill="1" applyBorder="1" applyAlignment="1" applyProtection="1">
      <alignment horizontal="center" vertical="center" shrinkToFit="1"/>
      <protection hidden="1"/>
    </xf>
    <xf numFmtId="178" fontId="7" fillId="0" borderId="15" xfId="61" applyNumberFormat="1" applyFont="1" applyFill="1" applyBorder="1" applyAlignment="1" applyProtection="1">
      <alignment horizontal="center" vertical="center" shrinkToFit="1"/>
      <protection hidden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常规 3" xfId="59"/>
    <cellStyle name="常规 4" xfId="60"/>
    <cellStyle name="常规 5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链接单元格" xfId="71"/>
    <cellStyle name="Comma" xfId="72"/>
    <cellStyle name="Comma [0]" xfId="73"/>
    <cellStyle name="强调文字颜色 1" xfId="74"/>
    <cellStyle name="强调文字颜色 2" xfId="75"/>
    <cellStyle name="强调文字颜色 3" xfId="76"/>
    <cellStyle name="强调文字颜色 4" xfId="77"/>
    <cellStyle name="强调文字颜色 5" xfId="78"/>
    <cellStyle name="强调文字颜色 6" xfId="79"/>
    <cellStyle name="适中" xfId="80"/>
    <cellStyle name="输出" xfId="81"/>
    <cellStyle name="输入" xfId="82"/>
    <cellStyle name="Followed Hyperlink" xfId="83"/>
    <cellStyle name="着色 1" xfId="84"/>
    <cellStyle name="着色 2" xfId="85"/>
    <cellStyle name="着色 3" xfId="86"/>
    <cellStyle name="着色 4" xfId="87"/>
    <cellStyle name="着色 5" xfId="88"/>
    <cellStyle name="着色 6" xfId="89"/>
    <cellStyle name="注释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H7" sqref="H7"/>
    </sheetView>
  </sheetViews>
  <sheetFormatPr defaultColWidth="9.00390625" defaultRowHeight="14.25"/>
  <cols>
    <col min="1" max="1" width="9.50390625" style="1" customWidth="1"/>
    <col min="2" max="2" width="27.00390625" style="1" customWidth="1"/>
    <col min="3" max="3" width="9.00390625" style="1" customWidth="1"/>
    <col min="4" max="6" width="11.625" style="1" customWidth="1"/>
    <col min="7" max="7" width="9.00390625" style="1" customWidth="1"/>
    <col min="8" max="8" width="11.625" style="1" bestFit="1" customWidth="1"/>
    <col min="9" max="16384" width="9.00390625" style="1" customWidth="1"/>
  </cols>
  <sheetData>
    <row r="1" spans="1:6" ht="48" customHeight="1">
      <c r="A1" s="50" t="s">
        <v>0</v>
      </c>
      <c r="B1" s="50"/>
      <c r="C1" s="50"/>
      <c r="D1" s="50"/>
      <c r="E1" s="50"/>
      <c r="F1" s="50"/>
    </row>
    <row r="2" spans="1:5" ht="33" customHeight="1">
      <c r="A2" s="1" t="s">
        <v>1</v>
      </c>
      <c r="B2" s="51" t="s">
        <v>81</v>
      </c>
      <c r="C2" s="52"/>
      <c r="D2" s="52"/>
      <c r="E2" s="1" t="s">
        <v>2</v>
      </c>
    </row>
    <row r="3" spans="1:6" s="27" customFormat="1" ht="39" customHeight="1">
      <c r="A3" s="53" t="s">
        <v>3</v>
      </c>
      <c r="B3" s="53"/>
      <c r="C3" s="53"/>
      <c r="D3" s="53"/>
      <c r="E3" s="53"/>
      <c r="F3" s="53"/>
    </row>
    <row r="4" spans="1:6" ht="41.25" customHeight="1">
      <c r="A4" s="28" t="s">
        <v>4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</row>
    <row r="5" spans="1:6" ht="39.75" customHeight="1">
      <c r="A5" s="29" t="s">
        <v>10</v>
      </c>
      <c r="B5" s="30" t="s">
        <v>11</v>
      </c>
      <c r="C5" s="29" t="s">
        <v>12</v>
      </c>
      <c r="D5" s="29">
        <v>1</v>
      </c>
      <c r="E5" s="48"/>
      <c r="F5" s="31">
        <f>ROUND(D5*E5,0)</f>
        <v>0</v>
      </c>
    </row>
    <row r="6" spans="1:6" ht="39.75" customHeight="1">
      <c r="A6" s="29" t="s">
        <v>13</v>
      </c>
      <c r="B6" s="30" t="s">
        <v>14</v>
      </c>
      <c r="C6" s="29" t="s">
        <v>12</v>
      </c>
      <c r="D6" s="29">
        <v>1</v>
      </c>
      <c r="E6" s="48"/>
      <c r="F6" s="31">
        <f>ROUND(D6*E6,0)</f>
        <v>0</v>
      </c>
    </row>
    <row r="7" spans="1:6" ht="39.75" customHeight="1">
      <c r="A7" s="29" t="s">
        <v>15</v>
      </c>
      <c r="B7" s="30" t="s">
        <v>16</v>
      </c>
      <c r="C7" s="29" t="s">
        <v>12</v>
      </c>
      <c r="D7" s="29">
        <v>1</v>
      </c>
      <c r="E7" s="48"/>
      <c r="F7" s="31">
        <f>ROUND(D7*E7,0)</f>
        <v>0</v>
      </c>
    </row>
    <row r="8" spans="1:6" ht="39.75" customHeight="1">
      <c r="A8" s="29" t="s">
        <v>17</v>
      </c>
      <c r="B8" s="30" t="s">
        <v>18</v>
      </c>
      <c r="C8" s="29" t="s">
        <v>12</v>
      </c>
      <c r="D8" s="29">
        <v>1</v>
      </c>
      <c r="E8" s="48"/>
      <c r="F8" s="31">
        <f>ROUND(D8*E8,0)</f>
        <v>0</v>
      </c>
    </row>
    <row r="9" spans="1:14" ht="39.75" customHeight="1">
      <c r="A9" s="54" t="s">
        <v>19</v>
      </c>
      <c r="B9" s="54"/>
      <c r="C9" s="54"/>
      <c r="D9" s="55">
        <f>ROUND(SUM(F5:F8),0)</f>
        <v>0</v>
      </c>
      <c r="E9" s="55"/>
      <c r="F9" s="32" t="s">
        <v>20</v>
      </c>
      <c r="G9" s="33"/>
      <c r="H9" s="33"/>
      <c r="I9" s="33"/>
      <c r="J9" s="33"/>
      <c r="K9" s="33"/>
      <c r="L9" s="33"/>
      <c r="M9" s="33"/>
      <c r="N9" s="33"/>
    </row>
    <row r="10" ht="32.25" customHeight="1"/>
    <row r="11" ht="25.5" customHeight="1">
      <c r="A11" s="34"/>
    </row>
  </sheetData>
  <sheetProtection password="EA6F" sheet="1"/>
  <protectedRanges>
    <protectedRange sqref="E5:E8" name="区域1"/>
  </protectedRanges>
  <mergeCells count="5">
    <mergeCell ref="A1:F1"/>
    <mergeCell ref="B2:D2"/>
    <mergeCell ref="A3:F3"/>
    <mergeCell ref="A9:C9"/>
    <mergeCell ref="D9:E9"/>
  </mergeCells>
  <printOptions/>
  <pageMargins left="0.7083333333333334" right="0.7083333333333334" top="0.7479166666666667" bottom="1.3381944444444445" header="0.3145833333333333" footer="3.5034722222222223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I23" sqref="I23"/>
    </sheetView>
  </sheetViews>
  <sheetFormatPr defaultColWidth="9.00390625" defaultRowHeight="14.25"/>
  <cols>
    <col min="1" max="1" width="9.125" style="9" customWidth="1"/>
    <col min="2" max="2" width="27.625" style="10" customWidth="1"/>
    <col min="3" max="3" width="8.75390625" style="10" customWidth="1"/>
    <col min="4" max="4" width="11.625" style="11" customWidth="1"/>
    <col min="5" max="6" width="11.625" style="12" customWidth="1"/>
    <col min="7" max="16384" width="9.00390625" style="10" customWidth="1"/>
  </cols>
  <sheetData>
    <row r="1" spans="1:6" ht="45.75" customHeight="1">
      <c r="A1" s="56" t="s">
        <v>0</v>
      </c>
      <c r="B1" s="56"/>
      <c r="C1" s="56"/>
      <c r="D1" s="56"/>
      <c r="E1" s="56"/>
      <c r="F1" s="56"/>
    </row>
    <row r="2" spans="1:6" ht="33" customHeight="1">
      <c r="A2" s="13" t="s">
        <v>1</v>
      </c>
      <c r="B2" s="57" t="str">
        <f>'第100章'!B2</f>
        <v>门头沟区百花山路（K0+000-K8+000）道路预防性养护工程-交通工程</v>
      </c>
      <c r="C2" s="52"/>
      <c r="D2" s="52"/>
      <c r="E2" s="58" t="s">
        <v>21</v>
      </c>
      <c r="F2" s="58"/>
    </row>
    <row r="3" spans="1:6" ht="31.5" customHeight="1">
      <c r="A3" s="59" t="s">
        <v>22</v>
      </c>
      <c r="B3" s="59"/>
      <c r="C3" s="59"/>
      <c r="D3" s="59"/>
      <c r="E3" s="59"/>
      <c r="F3" s="59"/>
    </row>
    <row r="4" spans="1:6" ht="29.25" customHeight="1">
      <c r="A4" s="14" t="s">
        <v>4</v>
      </c>
      <c r="B4" s="15" t="s">
        <v>5</v>
      </c>
      <c r="C4" s="15" t="s">
        <v>6</v>
      </c>
      <c r="D4" s="16" t="s">
        <v>7</v>
      </c>
      <c r="E4" s="17" t="s">
        <v>8</v>
      </c>
      <c r="F4" s="17" t="s">
        <v>9</v>
      </c>
    </row>
    <row r="5" spans="1:6" ht="32.25" customHeight="1">
      <c r="A5" s="18" t="s">
        <v>58</v>
      </c>
      <c r="B5" s="19" t="s">
        <v>59</v>
      </c>
      <c r="C5" s="18" t="s">
        <v>60</v>
      </c>
      <c r="D5" s="20"/>
      <c r="E5" s="21"/>
      <c r="F5" s="22"/>
    </row>
    <row r="6" spans="1:6" ht="32.25" customHeight="1">
      <c r="A6" s="36" t="s">
        <v>61</v>
      </c>
      <c r="B6" s="19" t="s">
        <v>62</v>
      </c>
      <c r="C6" s="18" t="s">
        <v>63</v>
      </c>
      <c r="D6" s="20">
        <v>460</v>
      </c>
      <c r="E6" s="21"/>
      <c r="F6" s="22">
        <f aca="true" t="shared" si="0" ref="F6:F28">ROUND(D6*E6,0)</f>
        <v>0</v>
      </c>
    </row>
    <row r="7" spans="1:6" ht="32.25" customHeight="1">
      <c r="A7" s="36" t="s">
        <v>64</v>
      </c>
      <c r="B7" s="19" t="s">
        <v>82</v>
      </c>
      <c r="C7" s="18" t="s">
        <v>63</v>
      </c>
      <c r="D7" s="20">
        <v>460</v>
      </c>
      <c r="E7" s="21"/>
      <c r="F7" s="22">
        <f t="shared" si="0"/>
        <v>0</v>
      </c>
    </row>
    <row r="8" spans="1:6" ht="32.25" customHeight="1">
      <c r="A8" s="36" t="s">
        <v>23</v>
      </c>
      <c r="B8" s="35" t="s">
        <v>24</v>
      </c>
      <c r="C8" s="18" t="s">
        <v>60</v>
      </c>
      <c r="D8" s="24"/>
      <c r="E8" s="21"/>
      <c r="F8" s="22"/>
    </row>
    <row r="9" spans="1:6" ht="32.25" customHeight="1">
      <c r="A9" s="25" t="s">
        <v>61</v>
      </c>
      <c r="B9" s="19" t="s">
        <v>65</v>
      </c>
      <c r="C9" s="18" t="s">
        <v>25</v>
      </c>
      <c r="D9" s="24">
        <v>8</v>
      </c>
      <c r="E9" s="21"/>
      <c r="F9" s="22">
        <f t="shared" si="0"/>
        <v>0</v>
      </c>
    </row>
    <row r="10" spans="1:6" ht="32.25" customHeight="1">
      <c r="A10" s="18" t="s">
        <v>66</v>
      </c>
      <c r="B10" s="23" t="s">
        <v>67</v>
      </c>
      <c r="C10" s="18" t="s">
        <v>25</v>
      </c>
      <c r="D10" s="24">
        <v>6</v>
      </c>
      <c r="E10" s="21"/>
      <c r="F10" s="22">
        <f t="shared" si="0"/>
        <v>0</v>
      </c>
    </row>
    <row r="11" spans="1:6" ht="32.25" customHeight="1">
      <c r="A11" s="18" t="s">
        <v>68</v>
      </c>
      <c r="B11" s="23" t="s">
        <v>26</v>
      </c>
      <c r="C11" s="18" t="s">
        <v>25</v>
      </c>
      <c r="D11" s="24">
        <v>8</v>
      </c>
      <c r="E11" s="21"/>
      <c r="F11" s="22">
        <f t="shared" si="0"/>
        <v>0</v>
      </c>
    </row>
    <row r="12" spans="1:6" ht="32.25" customHeight="1">
      <c r="A12" s="37" t="s">
        <v>27</v>
      </c>
      <c r="B12" s="38" t="s">
        <v>28</v>
      </c>
      <c r="C12" s="39" t="s">
        <v>60</v>
      </c>
      <c r="D12" s="40"/>
      <c r="E12" s="41"/>
      <c r="F12" s="42"/>
    </row>
    <row r="13" spans="1:8" ht="32.25" customHeight="1">
      <c r="A13" s="37" t="s">
        <v>61</v>
      </c>
      <c r="B13" s="38" t="s">
        <v>29</v>
      </c>
      <c r="C13" s="39" t="s">
        <v>25</v>
      </c>
      <c r="D13" s="40">
        <v>22</v>
      </c>
      <c r="E13" s="41"/>
      <c r="F13" s="42">
        <f t="shared" si="0"/>
        <v>0</v>
      </c>
      <c r="H13" s="46"/>
    </row>
    <row r="14" spans="1:6" ht="32.25" customHeight="1">
      <c r="A14" s="37" t="s">
        <v>66</v>
      </c>
      <c r="B14" s="38" t="s">
        <v>69</v>
      </c>
      <c r="C14" s="39" t="s">
        <v>25</v>
      </c>
      <c r="D14" s="40">
        <v>3</v>
      </c>
      <c r="E14" s="41"/>
      <c r="F14" s="42">
        <f t="shared" si="0"/>
        <v>0</v>
      </c>
    </row>
    <row r="15" spans="1:6" ht="32.25" customHeight="1">
      <c r="A15" s="37" t="s">
        <v>68</v>
      </c>
      <c r="B15" s="38" t="s">
        <v>70</v>
      </c>
      <c r="C15" s="39" t="s">
        <v>25</v>
      </c>
      <c r="D15" s="40">
        <v>5</v>
      </c>
      <c r="E15" s="41"/>
      <c r="F15" s="42">
        <f t="shared" si="0"/>
        <v>0</v>
      </c>
    </row>
    <row r="16" spans="1:6" ht="32.25" customHeight="1">
      <c r="A16" s="39" t="s">
        <v>71</v>
      </c>
      <c r="B16" s="38" t="s">
        <v>72</v>
      </c>
      <c r="C16" s="39" t="s">
        <v>60</v>
      </c>
      <c r="D16" s="40"/>
      <c r="E16" s="41"/>
      <c r="F16" s="42"/>
    </row>
    <row r="17" spans="1:6" ht="32.25" customHeight="1">
      <c r="A17" s="39" t="s">
        <v>61</v>
      </c>
      <c r="B17" s="38" t="s">
        <v>29</v>
      </c>
      <c r="C17" s="39" t="s">
        <v>73</v>
      </c>
      <c r="D17" s="40">
        <v>2</v>
      </c>
      <c r="E17" s="41"/>
      <c r="F17" s="42">
        <f t="shared" si="0"/>
        <v>0</v>
      </c>
    </row>
    <row r="18" spans="1:6" ht="32.25" customHeight="1">
      <c r="A18" s="39" t="s">
        <v>66</v>
      </c>
      <c r="B18" s="47" t="s">
        <v>84</v>
      </c>
      <c r="C18" s="39" t="s">
        <v>73</v>
      </c>
      <c r="D18" s="40">
        <v>1</v>
      </c>
      <c r="E18" s="41"/>
      <c r="F18" s="42">
        <f t="shared" si="0"/>
        <v>0</v>
      </c>
    </row>
    <row r="19" spans="1:6" ht="32.25" customHeight="1">
      <c r="A19" s="39" t="s">
        <v>30</v>
      </c>
      <c r="B19" s="38" t="s">
        <v>32</v>
      </c>
      <c r="C19" s="39" t="s">
        <v>25</v>
      </c>
      <c r="D19" s="40">
        <v>2</v>
      </c>
      <c r="E19" s="41"/>
      <c r="F19" s="42">
        <f t="shared" si="0"/>
        <v>0</v>
      </c>
    </row>
    <row r="20" spans="1:6" ht="32.25" customHeight="1">
      <c r="A20" s="39" t="s">
        <v>74</v>
      </c>
      <c r="B20" s="38" t="s">
        <v>75</v>
      </c>
      <c r="C20" s="39" t="s">
        <v>60</v>
      </c>
      <c r="D20" s="40"/>
      <c r="E20" s="41"/>
      <c r="F20" s="42"/>
    </row>
    <row r="21" spans="1:6" ht="32.25" customHeight="1">
      <c r="A21" s="43" t="s">
        <v>61</v>
      </c>
      <c r="B21" s="38" t="s">
        <v>76</v>
      </c>
      <c r="C21" s="39" t="s">
        <v>31</v>
      </c>
      <c r="D21" s="45">
        <v>260</v>
      </c>
      <c r="E21" s="41"/>
      <c r="F21" s="42">
        <f t="shared" si="0"/>
        <v>0</v>
      </c>
    </row>
    <row r="22" spans="1:6" ht="32.25" customHeight="1">
      <c r="A22" s="43" t="s">
        <v>66</v>
      </c>
      <c r="B22" s="38" t="s">
        <v>77</v>
      </c>
      <c r="C22" s="39" t="s">
        <v>31</v>
      </c>
      <c r="D22" s="40">
        <v>32</v>
      </c>
      <c r="E22" s="41"/>
      <c r="F22" s="42">
        <f t="shared" si="0"/>
        <v>0</v>
      </c>
    </row>
    <row r="23" spans="1:6" ht="32.25" customHeight="1">
      <c r="A23" s="43" t="s">
        <v>33</v>
      </c>
      <c r="B23" s="38" t="s">
        <v>34</v>
      </c>
      <c r="C23" s="39" t="s">
        <v>60</v>
      </c>
      <c r="D23" s="40"/>
      <c r="E23" s="41"/>
      <c r="F23" s="42"/>
    </row>
    <row r="24" spans="1:6" ht="32.25" customHeight="1">
      <c r="A24" s="43" t="s">
        <v>61</v>
      </c>
      <c r="B24" s="38" t="s">
        <v>35</v>
      </c>
      <c r="C24" s="39" t="s">
        <v>36</v>
      </c>
      <c r="D24" s="44">
        <v>3509.4</v>
      </c>
      <c r="E24" s="41"/>
      <c r="F24" s="42">
        <f t="shared" si="0"/>
        <v>0</v>
      </c>
    </row>
    <row r="25" spans="1:8" ht="32.25" customHeight="1">
      <c r="A25" s="43" t="s">
        <v>66</v>
      </c>
      <c r="B25" s="47" t="s">
        <v>83</v>
      </c>
      <c r="C25" s="39" t="s">
        <v>36</v>
      </c>
      <c r="D25" s="44">
        <v>452</v>
      </c>
      <c r="E25" s="41"/>
      <c r="F25" s="42">
        <f t="shared" si="0"/>
        <v>0</v>
      </c>
      <c r="H25" s="46"/>
    </row>
    <row r="26" spans="1:6" ht="32.25" customHeight="1">
      <c r="A26" s="43" t="s">
        <v>78</v>
      </c>
      <c r="B26" s="38" t="s">
        <v>79</v>
      </c>
      <c r="C26" s="39" t="s">
        <v>60</v>
      </c>
      <c r="D26" s="40"/>
      <c r="E26" s="41"/>
      <c r="F26" s="42"/>
    </row>
    <row r="27" spans="1:6" ht="32.25" customHeight="1">
      <c r="A27" s="43" t="s">
        <v>61</v>
      </c>
      <c r="B27" s="38" t="s">
        <v>80</v>
      </c>
      <c r="C27" s="39" t="s">
        <v>25</v>
      </c>
      <c r="D27" s="40">
        <v>9</v>
      </c>
      <c r="E27" s="41"/>
      <c r="F27" s="42">
        <f t="shared" si="0"/>
        <v>0</v>
      </c>
    </row>
    <row r="28" spans="1:6" ht="32.25" customHeight="1">
      <c r="A28" s="39" t="s">
        <v>66</v>
      </c>
      <c r="B28" s="38" t="s">
        <v>37</v>
      </c>
      <c r="C28" s="39" t="s">
        <v>38</v>
      </c>
      <c r="D28" s="40">
        <v>20</v>
      </c>
      <c r="E28" s="41"/>
      <c r="F28" s="42">
        <f t="shared" si="0"/>
        <v>0</v>
      </c>
    </row>
    <row r="29" spans="1:6" ht="31.5" customHeight="1">
      <c r="A29" s="60" t="s">
        <v>39</v>
      </c>
      <c r="B29" s="61"/>
      <c r="C29" s="62"/>
      <c r="D29" s="63">
        <f>ROUND(SUM(F5:F28),0)</f>
        <v>0</v>
      </c>
      <c r="E29" s="64"/>
      <c r="F29" s="26" t="s">
        <v>20</v>
      </c>
    </row>
  </sheetData>
  <sheetProtection password="EA6F" sheet="1"/>
  <protectedRanges>
    <protectedRange sqref="E6:E7 E9:E11 E13:E15 E17:E19 E21:E22 E24:E25 E27:E28" name="区域1"/>
  </protectedRanges>
  <mergeCells count="6">
    <mergeCell ref="A1:F1"/>
    <mergeCell ref="B2:D2"/>
    <mergeCell ref="E2:F2"/>
    <mergeCell ref="A3:F3"/>
    <mergeCell ref="A29:C29"/>
    <mergeCell ref="D29:E29"/>
  </mergeCells>
  <printOptions horizontalCentered="1"/>
  <pageMargins left="0.7479166666666667" right="0.7479166666666667" top="0.7868055555555555" bottom="1.35" header="0.5111111111111111" footer="0.8895833333333333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1" max="1" width="9.875" style="2" customWidth="1"/>
    <col min="2" max="2" width="10.125" style="2" customWidth="1"/>
    <col min="3" max="3" width="42.625" style="2" customWidth="1"/>
    <col min="4" max="4" width="18.375" style="2" customWidth="1"/>
    <col min="5" max="254" width="9.00390625" style="2" customWidth="1"/>
  </cols>
  <sheetData>
    <row r="1" spans="1:4" ht="39" customHeight="1">
      <c r="A1" s="50" t="s">
        <v>40</v>
      </c>
      <c r="B1" s="50"/>
      <c r="C1" s="50"/>
      <c r="D1" s="50"/>
    </row>
    <row r="2" spans="1:4" ht="40.5" customHeight="1">
      <c r="A2" s="49" t="s">
        <v>85</v>
      </c>
      <c r="B2" s="68" t="str">
        <f>'第100章'!B2</f>
        <v>门头沟区百花山路（K0+000-K8+000）道路预防性养护工程-交通工程</v>
      </c>
      <c r="C2" s="68"/>
      <c r="D2" s="3" t="s">
        <v>2</v>
      </c>
    </row>
    <row r="3" spans="1:4" ht="39" customHeight="1">
      <c r="A3" s="4" t="s">
        <v>41</v>
      </c>
      <c r="B3" s="4" t="s">
        <v>42</v>
      </c>
      <c r="C3" s="4" t="s">
        <v>43</v>
      </c>
      <c r="D3" s="5" t="s">
        <v>44</v>
      </c>
    </row>
    <row r="4" spans="1:4" s="1" customFormat="1" ht="33" customHeight="1">
      <c r="A4" s="6">
        <v>1</v>
      </c>
      <c r="B4" s="6">
        <v>100</v>
      </c>
      <c r="C4" s="6" t="s">
        <v>45</v>
      </c>
      <c r="D4" s="6">
        <f>'第100章'!D9</f>
        <v>0</v>
      </c>
    </row>
    <row r="5" spans="1:4" s="1" customFormat="1" ht="33" customHeight="1">
      <c r="A5" s="6">
        <v>2</v>
      </c>
      <c r="B5" s="6">
        <v>200</v>
      </c>
      <c r="C5" s="6" t="s">
        <v>46</v>
      </c>
      <c r="D5" s="6"/>
    </row>
    <row r="6" spans="1:4" s="1" customFormat="1" ht="33" customHeight="1">
      <c r="A6" s="6">
        <v>3</v>
      </c>
      <c r="B6" s="6">
        <v>300</v>
      </c>
      <c r="C6" s="6" t="s">
        <v>47</v>
      </c>
      <c r="D6" s="6"/>
    </row>
    <row r="7" spans="1:4" s="1" customFormat="1" ht="33" customHeight="1">
      <c r="A7" s="6">
        <v>4</v>
      </c>
      <c r="B7" s="6">
        <v>400</v>
      </c>
      <c r="C7" s="6" t="s">
        <v>48</v>
      </c>
      <c r="D7" s="6"/>
    </row>
    <row r="8" spans="1:4" s="1" customFormat="1" ht="33" customHeight="1">
      <c r="A8" s="6">
        <v>5</v>
      </c>
      <c r="B8" s="6">
        <v>500</v>
      </c>
      <c r="C8" s="6" t="s">
        <v>49</v>
      </c>
      <c r="D8" s="6"/>
    </row>
    <row r="9" spans="1:4" s="1" customFormat="1" ht="33" customHeight="1">
      <c r="A9" s="6">
        <v>6</v>
      </c>
      <c r="B9" s="6">
        <v>600</v>
      </c>
      <c r="C9" s="6" t="s">
        <v>50</v>
      </c>
      <c r="D9" s="6">
        <f>'第600章'!D29</f>
        <v>0</v>
      </c>
    </row>
    <row r="10" spans="1:4" s="1" customFormat="1" ht="33" customHeight="1">
      <c r="A10" s="6">
        <v>7</v>
      </c>
      <c r="B10" s="6">
        <v>700</v>
      </c>
      <c r="C10" s="6" t="s">
        <v>51</v>
      </c>
      <c r="D10" s="6"/>
    </row>
    <row r="11" spans="1:4" s="1" customFormat="1" ht="33" customHeight="1">
      <c r="A11" s="6">
        <v>8</v>
      </c>
      <c r="B11" s="65" t="s">
        <v>52</v>
      </c>
      <c r="C11" s="65"/>
      <c r="D11" s="7">
        <f>SUM(D4:D10)</f>
        <v>0</v>
      </c>
    </row>
    <row r="12" spans="1:4" s="1" customFormat="1" ht="33" customHeight="1">
      <c r="A12" s="6">
        <v>9</v>
      </c>
      <c r="B12" s="65" t="s">
        <v>53</v>
      </c>
      <c r="C12" s="65"/>
      <c r="D12" s="7"/>
    </row>
    <row r="13" spans="1:4" s="1" customFormat="1" ht="33" customHeight="1">
      <c r="A13" s="6">
        <v>10</v>
      </c>
      <c r="B13" s="65" t="s">
        <v>54</v>
      </c>
      <c r="C13" s="65"/>
      <c r="D13" s="8">
        <f>ROUND(770602*1.5%,0)</f>
        <v>11559</v>
      </c>
    </row>
    <row r="14" spans="1:4" s="1" customFormat="1" ht="33" customHeight="1">
      <c r="A14" s="6">
        <v>11</v>
      </c>
      <c r="B14" s="65" t="s">
        <v>55</v>
      </c>
      <c r="C14" s="65"/>
      <c r="D14" s="8">
        <f>ROUND(D11-D12-D13,0)</f>
        <v>-11559</v>
      </c>
    </row>
    <row r="15" spans="1:4" s="1" customFormat="1" ht="33" customHeight="1">
      <c r="A15" s="6">
        <v>12</v>
      </c>
      <c r="B15" s="65" t="s">
        <v>56</v>
      </c>
      <c r="C15" s="65"/>
      <c r="D15" s="7">
        <f>ROUND(D14*5%,0)</f>
        <v>-578</v>
      </c>
    </row>
    <row r="16" spans="1:4" s="1" customFormat="1" ht="33" customHeight="1">
      <c r="A16" s="6">
        <v>13</v>
      </c>
      <c r="B16" s="65" t="s">
        <v>57</v>
      </c>
      <c r="C16" s="65"/>
      <c r="D16" s="7">
        <f>D11+D15</f>
        <v>-578</v>
      </c>
    </row>
    <row r="17" spans="1:4" ht="30" customHeight="1">
      <c r="A17" s="66"/>
      <c r="B17" s="67"/>
      <c r="C17" s="67"/>
      <c r="D17" s="67"/>
    </row>
  </sheetData>
  <sheetProtection password="EA6F" sheet="1"/>
  <mergeCells count="9">
    <mergeCell ref="B16:C16"/>
    <mergeCell ref="A17:D17"/>
    <mergeCell ref="A1:D1"/>
    <mergeCell ref="B11:C11"/>
    <mergeCell ref="B12:C12"/>
    <mergeCell ref="B13:C13"/>
    <mergeCell ref="B14:C14"/>
    <mergeCell ref="B15:C15"/>
    <mergeCell ref="B2:C2"/>
  </mergeCells>
  <printOptions horizontalCentered="1"/>
  <pageMargins left="0.6986111111111111" right="0.6986111111111111" top="0.75" bottom="2.2597222222222224" header="0.3" footer="1.7083333333333333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张文成</cp:lastModifiedBy>
  <cp:lastPrinted>2016-09-26T06:50:43Z</cp:lastPrinted>
  <dcterms:created xsi:type="dcterms:W3CDTF">2008-04-07T07:00:19Z</dcterms:created>
  <dcterms:modified xsi:type="dcterms:W3CDTF">2016-09-27T01:04:49Z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