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第100章" sheetId="1" r:id="rId1"/>
    <sheet name="第200章" sheetId="2" r:id="rId2"/>
    <sheet name="第700章" sheetId="3" r:id="rId3"/>
    <sheet name="汇总表" sheetId="4" r:id="rId4"/>
  </sheets>
  <definedNames/>
  <calcPr fullCalcOnLoad="1"/>
</workbook>
</file>

<file path=xl/sharedStrings.xml><?xml version="1.0" encoding="utf-8"?>
<sst xmlns="http://schemas.openxmlformats.org/spreadsheetml/2006/main" count="120" uniqueCount="89">
  <si>
    <t>清单   第100章   总  则</t>
  </si>
  <si>
    <t>子目号</t>
  </si>
  <si>
    <r>
      <t>子</t>
    </r>
    <r>
      <rPr>
        <sz val="12"/>
        <rFont val="宋体"/>
        <family val="0"/>
      </rPr>
      <t xml:space="preserve">  目  名  称</t>
    </r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</si>
  <si>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</si>
  <si>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</si>
  <si>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</si>
  <si>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</si>
  <si>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</si>
  <si>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</si>
  <si>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</si>
  <si>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</si>
  <si>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</si>
  <si>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</si>
  <si>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</si>
  <si>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</si>
  <si>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</si>
  <si>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</si>
  <si>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第200章  路  基</t>
  </si>
  <si>
    <t>子　目　名　称</t>
  </si>
  <si>
    <t>202-1</t>
  </si>
  <si>
    <t>清理与掘除</t>
  </si>
  <si>
    <t>-b</t>
  </si>
  <si>
    <t>m3</t>
  </si>
  <si>
    <t>209-3</t>
  </si>
  <si>
    <t>混凝土挡土墙</t>
  </si>
  <si>
    <t>-a</t>
  </si>
  <si>
    <t>坡面防护</t>
  </si>
  <si>
    <t>m2</t>
  </si>
  <si>
    <t>m</t>
  </si>
  <si>
    <t>清单  第700章  绿化及环境保护设施</t>
  </si>
  <si>
    <t>704-3</t>
  </si>
  <si>
    <t>人工种植攀缘植物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</si>
  <si>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</si>
  <si>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</si>
  <si>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</si>
  <si>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</si>
  <si>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</si>
  <si>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</si>
  <si>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</si>
  <si>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</si>
  <si>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</si>
  <si>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</si>
  <si>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已包含在清单合计中的材料、工程设备、专业工程暂估价合计</t>
  </si>
  <si>
    <t>已包含在清单合计中的安全生产费(非竞争性部分)</t>
  </si>
  <si>
    <t>清单合计减去材料、工程设备、专业工程暂估价、非竞争性报价的部分安全生产费（投标控制价的1.5%）合计(8-9-10=11)（评标价）</t>
  </si>
  <si>
    <t>投标价（8+12=13）</t>
  </si>
  <si>
    <t>金额合计（元）</t>
  </si>
  <si>
    <t>工程量清单汇总表</t>
  </si>
  <si>
    <t>合价</t>
  </si>
  <si>
    <r>
      <t>212-</t>
    </r>
    <r>
      <rPr>
        <sz val="12"/>
        <rFont val="宋体"/>
        <family val="0"/>
      </rPr>
      <t>3</t>
    </r>
  </si>
  <si>
    <t>张口式帘式防护网（1000KJ双层网）</t>
  </si>
  <si>
    <t>-b</t>
  </si>
  <si>
    <t>-a</t>
  </si>
  <si>
    <t>岩石锚杆（Φ50mm）</t>
  </si>
  <si>
    <t>岩石锚杆（Φ110mm）坚石</t>
  </si>
  <si>
    <t>元</t>
  </si>
  <si>
    <r>
      <t xml:space="preserve">    清单 第100章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合计 人民币 </t>
    </r>
  </si>
  <si>
    <r>
      <t xml:space="preserve">    清单 第200章 </t>
    </r>
    <r>
      <rPr>
        <b/>
        <sz val="12"/>
        <rFont val="宋体"/>
        <family val="0"/>
      </rPr>
      <t xml:space="preserve">合计 人民币 </t>
    </r>
  </si>
  <si>
    <t>元</t>
  </si>
  <si>
    <r>
      <t xml:space="preserve">    清单 第700章 </t>
    </r>
    <r>
      <rPr>
        <b/>
        <sz val="12"/>
        <rFont val="宋体"/>
        <family val="0"/>
      </rPr>
      <t xml:space="preserve">合计 人民币 </t>
    </r>
  </si>
  <si>
    <t>主动钢绳网</t>
  </si>
  <si>
    <t>危岩加固</t>
  </si>
  <si>
    <t/>
  </si>
  <si>
    <t>株</t>
  </si>
  <si>
    <r>
      <t>第100章至第</t>
    </r>
    <r>
      <rPr>
        <sz val="11"/>
        <rFont val="宋体"/>
        <family val="0"/>
      </rPr>
      <t>700</t>
    </r>
    <r>
      <rPr>
        <sz val="11"/>
        <color indexed="8"/>
        <rFont val="宋体"/>
        <family val="0"/>
      </rPr>
      <t>章清单合计</t>
    </r>
  </si>
  <si>
    <t>货币单位：人民币元</t>
  </si>
  <si>
    <t>工 程 量 清 单 表</t>
  </si>
  <si>
    <r>
      <t>按上项（11）金额的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%作为不可预见因素的暂定金额</t>
    </r>
  </si>
  <si>
    <t>-c</t>
  </si>
  <si>
    <t>-e</t>
  </si>
  <si>
    <t>-g</t>
  </si>
  <si>
    <t>-h</t>
  </si>
  <si>
    <t>临时道路修建、养护与拆除(包括原道路的养护费、交通导改及现况道路保护)</t>
  </si>
  <si>
    <t>工程名称:门头沟区斋幽路地质灾害防治工程</t>
  </si>
  <si>
    <t>209-1</t>
  </si>
  <si>
    <t>砌体挡土墙</t>
  </si>
  <si>
    <t>刚性格栅网</t>
  </si>
  <si>
    <r>
      <t>被动防护网（1</t>
    </r>
    <r>
      <rPr>
        <sz val="12"/>
        <rFont val="宋体"/>
        <family val="0"/>
      </rPr>
      <t>500</t>
    </r>
    <r>
      <rPr>
        <sz val="12"/>
        <rFont val="宋体"/>
        <family val="0"/>
      </rPr>
      <t>KJ）</t>
    </r>
  </si>
  <si>
    <t>-d</t>
  </si>
  <si>
    <t>-d1</t>
  </si>
  <si>
    <t>-f</t>
  </si>
  <si>
    <r>
      <t>m</t>
    </r>
    <r>
      <rPr>
        <sz val="12"/>
        <rFont val="宋体"/>
        <family val="0"/>
      </rPr>
      <t>3</t>
    </r>
  </si>
  <si>
    <t>C20毛石混凝土挡土墙</t>
  </si>
  <si>
    <t>地锦（三年生，2株/延米）</t>
  </si>
  <si>
    <t>削方、清理危岩</t>
  </si>
  <si>
    <t>清理浮石、渣土</t>
  </si>
  <si>
    <t>钢筋混凝土加固</t>
  </si>
  <si>
    <r>
      <t>浆砌</t>
    </r>
    <r>
      <rPr>
        <sz val="12"/>
        <rFont val="宋体"/>
        <family val="0"/>
      </rPr>
      <t>石</t>
    </r>
    <r>
      <rPr>
        <sz val="12"/>
        <rFont val="宋体"/>
        <family val="0"/>
      </rPr>
      <t>挡土墙</t>
    </r>
  </si>
  <si>
    <r>
      <t xml:space="preserve">C20喷射混凝土 </t>
    </r>
    <r>
      <rPr>
        <sz val="12"/>
        <rFont val="宋体"/>
        <family val="0"/>
      </rPr>
      <t>厚20cm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</si>
</sst>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#0.000"/>
    <numFmt numFmtId="180" formatCode="0.000_ "/>
    <numFmt numFmtId="181" formatCode="0.0000_ "/>
    <numFmt numFmtId="182" formatCode="0.0_ "/>
  </numFmts>
  <fonts count="33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0" fillId="0" borderId="0" xfId="33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176" fontId="23" fillId="24" borderId="10" xfId="0" applyNumberFormat="1" applyFont="1" applyFill="1" applyBorder="1" applyAlignment="1" applyProtection="1">
      <alignment horizontal="center" vertical="center" shrinkToFit="1"/>
      <protection locked="0"/>
    </xf>
    <xf numFmtId="176" fontId="23" fillId="24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 applyProtection="1">
      <alignment horizontal="center" vertical="center" shrinkToFit="1"/>
      <protection/>
    </xf>
    <xf numFmtId="176" fontId="23" fillId="0" borderId="1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shrinkToFit="1"/>
    </xf>
    <xf numFmtId="0" fontId="25" fillId="0" borderId="14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32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9.125" style="0" customWidth="1"/>
    <col min="2" max="2" width="27.625" style="0" customWidth="1"/>
    <col min="3" max="3" width="8.625" style="0" customWidth="1"/>
    <col min="4" max="4" width="11.625" style="0" customWidth="1"/>
    <col min="5" max="6" width="11.125" style="0" customWidth="1"/>
  </cols>
  <sheetData>
    <row r="1" spans="1:6" ht="30" customHeight="1">
      <c r="A1" s="43" t="s">
        <v>66</v>
      </c>
      <c r="B1" s="43"/>
      <c r="C1" s="43"/>
      <c r="D1" s="43"/>
      <c r="E1" s="43"/>
      <c r="F1" s="43"/>
    </row>
    <row r="2" spans="1:6" ht="30" customHeight="1">
      <c r="A2" s="49" t="s">
        <v>73</v>
      </c>
      <c r="B2" s="49"/>
      <c r="C2" s="49"/>
      <c r="D2" s="49"/>
      <c r="E2" s="50" t="s">
        <v>65</v>
      </c>
      <c r="F2" s="50"/>
    </row>
    <row r="3" spans="1:6" ht="30" customHeight="1">
      <c r="A3" s="44" t="s">
        <v>0</v>
      </c>
      <c r="B3" s="44"/>
      <c r="C3" s="44"/>
      <c r="D3" s="44"/>
      <c r="E3" s="44"/>
      <c r="F3" s="44"/>
    </row>
    <row r="4" spans="1:6" ht="34.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ht="34.5" customHeight="1">
      <c r="A5" s="20" t="s">
        <v>7</v>
      </c>
      <c r="B5" s="21" t="s">
        <v>8</v>
      </c>
      <c r="C5" s="20" t="s">
        <v>9</v>
      </c>
      <c r="D5" s="27">
        <v>1</v>
      </c>
      <c r="E5" s="37"/>
      <c r="F5" s="38">
        <f>ROUND(D5*E5,0)</f>
        <v>0</v>
      </c>
    </row>
    <row r="6" spans="1:6" ht="34.5" customHeight="1">
      <c r="A6" s="20" t="s">
        <v>10</v>
      </c>
      <c r="B6" s="21" t="s">
        <v>11</v>
      </c>
      <c r="C6" s="20" t="s">
        <v>9</v>
      </c>
      <c r="D6" s="27">
        <v>1</v>
      </c>
      <c r="E6" s="37"/>
      <c r="F6" s="38">
        <f>ROUND(D6*E6,0)</f>
        <v>0</v>
      </c>
    </row>
    <row r="7" spans="1:6" ht="34.5" customHeight="1">
      <c r="A7" s="20" t="s">
        <v>12</v>
      </c>
      <c r="B7" s="21" t="s">
        <v>13</v>
      </c>
      <c r="C7" s="20" t="s">
        <v>9</v>
      </c>
      <c r="D7" s="27">
        <v>1</v>
      </c>
      <c r="E7" s="37"/>
      <c r="F7" s="38">
        <f>ROUND(D7*E7,0)</f>
        <v>0</v>
      </c>
    </row>
    <row r="8" spans="1:6" ht="43.5" customHeight="1">
      <c r="A8" s="20" t="s">
        <v>14</v>
      </c>
      <c r="B8" s="34" t="s">
        <v>72</v>
      </c>
      <c r="C8" s="20" t="s">
        <v>9</v>
      </c>
      <c r="D8" s="27">
        <v>1</v>
      </c>
      <c r="E8" s="37"/>
      <c r="F8" s="38">
        <f>ROUND(D8*E8,0)</f>
        <v>0</v>
      </c>
    </row>
    <row r="9" spans="1:6" ht="34.5" customHeight="1">
      <c r="A9" s="20" t="s">
        <v>15</v>
      </c>
      <c r="B9" s="21" t="s">
        <v>16</v>
      </c>
      <c r="C9" s="20" t="s">
        <v>9</v>
      </c>
      <c r="D9" s="27">
        <v>1</v>
      </c>
      <c r="E9" s="37"/>
      <c r="F9" s="38">
        <f>ROUND(D9*E9,0)</f>
        <v>0</v>
      </c>
    </row>
    <row r="10" spans="1:6" ht="34.5" customHeight="1">
      <c r="A10" s="47" t="s">
        <v>56</v>
      </c>
      <c r="B10" s="48"/>
      <c r="C10" s="46"/>
      <c r="D10" s="45">
        <f>ROUND(SUM(F5:F9),0)</f>
        <v>0</v>
      </c>
      <c r="E10" s="46"/>
      <c r="F10" s="24" t="s">
        <v>55</v>
      </c>
    </row>
    <row r="11" spans="1:6" ht="14.25">
      <c r="A11" s="12"/>
      <c r="B11" s="12"/>
      <c r="C11" s="12"/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pans="1:6" ht="14.25">
      <c r="A13" s="12"/>
      <c r="B13" s="12"/>
      <c r="C13" s="12"/>
      <c r="D13" s="12"/>
      <c r="E13" s="12"/>
      <c r="F13" s="12"/>
    </row>
    <row r="14" spans="1:6" ht="14.25">
      <c r="A14" s="12"/>
      <c r="B14" s="12"/>
      <c r="C14" s="12"/>
      <c r="D14" s="12"/>
      <c r="E14" s="12"/>
      <c r="F14" s="12"/>
    </row>
    <row r="15" spans="1:6" ht="14.25">
      <c r="A15" s="12"/>
      <c r="B15" s="12"/>
      <c r="C15" s="12"/>
      <c r="D15" s="12"/>
      <c r="E15" s="12"/>
      <c r="F15" s="12"/>
    </row>
    <row r="16" spans="1:6" ht="14.25">
      <c r="A16" s="12"/>
      <c r="B16" s="12"/>
      <c r="C16" s="12"/>
      <c r="D16" s="12"/>
      <c r="E16" s="12"/>
      <c r="F16" s="12"/>
    </row>
  </sheetData>
  <sheetProtection password="9569" sheet="1"/>
  <protectedRanges>
    <protectedRange sqref="E5:E9" name="区域1"/>
  </protectedRanges>
  <mergeCells count="6">
    <mergeCell ref="A1:F1"/>
    <mergeCell ref="A3:F3"/>
    <mergeCell ref="D10:E10"/>
    <mergeCell ref="A10:C10"/>
    <mergeCell ref="A2:D2"/>
    <mergeCell ref="E2:F2"/>
  </mergeCells>
  <printOptions horizontalCentered="1"/>
  <pageMargins left="0.7480314960629921" right="0.7480314960629921" top="0.7480314960629921" bottom="2.66" header="0.5118110236220472" footer="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9.125" style="4" customWidth="1"/>
    <col min="2" max="2" width="27.625" style="4" customWidth="1"/>
    <col min="3" max="3" width="8.625" style="4" customWidth="1"/>
    <col min="4" max="4" width="11.625" style="4" customWidth="1"/>
    <col min="5" max="6" width="11.125" style="4" customWidth="1"/>
    <col min="7" max="16384" width="9.00390625" style="4" customWidth="1"/>
  </cols>
  <sheetData>
    <row r="1" spans="1:6" ht="30" customHeight="1">
      <c r="A1" s="43" t="s">
        <v>66</v>
      </c>
      <c r="B1" s="43"/>
      <c r="C1" s="43"/>
      <c r="D1" s="43"/>
      <c r="E1" s="43"/>
      <c r="F1" s="43"/>
    </row>
    <row r="2" spans="1:6" ht="30" customHeight="1">
      <c r="A2" s="49" t="str">
        <f>'第100章'!A2</f>
        <v>工程名称:门头沟区斋幽路地质灾害防治工程</v>
      </c>
      <c r="B2" s="49"/>
      <c r="C2" s="49"/>
      <c r="D2" s="49"/>
      <c r="E2" s="50" t="s">
        <v>65</v>
      </c>
      <c r="F2" s="50"/>
    </row>
    <row r="3" spans="1:6" ht="30" customHeight="1">
      <c r="A3" s="51" t="s">
        <v>17</v>
      </c>
      <c r="B3" s="51"/>
      <c r="C3" s="51"/>
      <c r="D3" s="51"/>
      <c r="E3" s="51"/>
      <c r="F3" s="51"/>
    </row>
    <row r="4" spans="1:6" ht="30" customHeight="1">
      <c r="A4" s="8" t="s">
        <v>1</v>
      </c>
      <c r="B4" s="8" t="s">
        <v>18</v>
      </c>
      <c r="C4" s="8" t="s">
        <v>3</v>
      </c>
      <c r="D4" s="8" t="s">
        <v>4</v>
      </c>
      <c r="E4" s="8" t="s">
        <v>5</v>
      </c>
      <c r="F4" s="22" t="s">
        <v>48</v>
      </c>
    </row>
    <row r="5" spans="1:7" ht="30" customHeight="1">
      <c r="A5" s="7" t="s">
        <v>19</v>
      </c>
      <c r="B5" s="13" t="s">
        <v>20</v>
      </c>
      <c r="C5" s="7"/>
      <c r="D5" s="8"/>
      <c r="E5" s="62"/>
      <c r="F5" s="17"/>
      <c r="G5" s="10"/>
    </row>
    <row r="6" spans="1:7" ht="30" customHeight="1">
      <c r="A6" s="29" t="s">
        <v>52</v>
      </c>
      <c r="B6" s="13" t="s">
        <v>84</v>
      </c>
      <c r="C6" s="7" t="s">
        <v>22</v>
      </c>
      <c r="D6" s="9">
        <v>4155</v>
      </c>
      <c r="E6" s="62"/>
      <c r="F6" s="39">
        <f>ROUND(D6*E6,0)</f>
        <v>0</v>
      </c>
      <c r="G6" s="10"/>
    </row>
    <row r="7" spans="1:7" ht="30" customHeight="1">
      <c r="A7" s="18" t="s">
        <v>21</v>
      </c>
      <c r="B7" s="13" t="s">
        <v>85</v>
      </c>
      <c r="C7" s="7" t="s">
        <v>22</v>
      </c>
      <c r="D7" s="9">
        <v>150</v>
      </c>
      <c r="E7" s="62"/>
      <c r="F7" s="39">
        <f>ROUND(D7*E7,0)</f>
        <v>0</v>
      </c>
      <c r="G7" s="10"/>
    </row>
    <row r="8" spans="1:7" ht="30" customHeight="1">
      <c r="A8" s="18" t="s">
        <v>74</v>
      </c>
      <c r="B8" s="13" t="s">
        <v>75</v>
      </c>
      <c r="C8" s="7"/>
      <c r="D8" s="9"/>
      <c r="E8" s="62"/>
      <c r="F8" s="39"/>
      <c r="G8" s="10"/>
    </row>
    <row r="9" spans="1:7" ht="30" customHeight="1">
      <c r="A9" s="18" t="s">
        <v>25</v>
      </c>
      <c r="B9" s="35" t="s">
        <v>87</v>
      </c>
      <c r="C9" s="7" t="s">
        <v>22</v>
      </c>
      <c r="D9" s="9">
        <v>318.2</v>
      </c>
      <c r="E9" s="62"/>
      <c r="F9" s="39">
        <f>ROUND(D9*E9,0)</f>
        <v>0</v>
      </c>
      <c r="G9" s="10"/>
    </row>
    <row r="10" spans="1:6" ht="30" customHeight="1">
      <c r="A10" s="19" t="s">
        <v>23</v>
      </c>
      <c r="B10" s="13" t="s">
        <v>24</v>
      </c>
      <c r="C10" s="7"/>
      <c r="D10" s="9"/>
      <c r="E10" s="62"/>
      <c r="F10" s="39"/>
    </row>
    <row r="11" spans="1:6" ht="30" customHeight="1">
      <c r="A11" s="18" t="s">
        <v>25</v>
      </c>
      <c r="B11" s="30" t="s">
        <v>82</v>
      </c>
      <c r="C11" s="7" t="s">
        <v>22</v>
      </c>
      <c r="D11" s="9">
        <v>798</v>
      </c>
      <c r="E11" s="62"/>
      <c r="F11" s="39">
        <f aca="true" t="shared" si="0" ref="F11:F21">ROUND(D11*E11,0)</f>
        <v>0</v>
      </c>
    </row>
    <row r="12" spans="1:6" ht="30" customHeight="1">
      <c r="A12" s="22" t="s">
        <v>49</v>
      </c>
      <c r="B12" s="13" t="s">
        <v>26</v>
      </c>
      <c r="C12" s="7"/>
      <c r="D12" s="9"/>
      <c r="E12" s="62"/>
      <c r="F12" s="39"/>
    </row>
    <row r="13" spans="1:6" ht="30" customHeight="1">
      <c r="A13" s="23" t="s">
        <v>52</v>
      </c>
      <c r="B13" s="15" t="s">
        <v>60</v>
      </c>
      <c r="C13" s="8" t="s">
        <v>27</v>
      </c>
      <c r="D13" s="9">
        <v>10457</v>
      </c>
      <c r="E13" s="63"/>
      <c r="F13" s="39">
        <f t="shared" si="0"/>
        <v>0</v>
      </c>
    </row>
    <row r="14" spans="1:6" ht="30" customHeight="1">
      <c r="A14" s="23" t="s">
        <v>51</v>
      </c>
      <c r="B14" s="32" t="s">
        <v>77</v>
      </c>
      <c r="C14" s="8" t="s">
        <v>27</v>
      </c>
      <c r="D14" s="9">
        <v>240</v>
      </c>
      <c r="E14" s="63"/>
      <c r="F14" s="39">
        <f>ROUND(D14*E14,0)</f>
        <v>0</v>
      </c>
    </row>
    <row r="15" spans="1:6" ht="30" customHeight="1">
      <c r="A15" s="31" t="s">
        <v>68</v>
      </c>
      <c r="B15" s="6" t="s">
        <v>50</v>
      </c>
      <c r="C15" s="7" t="s">
        <v>27</v>
      </c>
      <c r="D15" s="9">
        <v>11400</v>
      </c>
      <c r="E15" s="63"/>
      <c r="F15" s="39">
        <f t="shared" si="0"/>
        <v>0</v>
      </c>
    </row>
    <row r="16" spans="1:6" ht="30" customHeight="1">
      <c r="A16" s="31" t="s">
        <v>78</v>
      </c>
      <c r="B16" s="6" t="s">
        <v>53</v>
      </c>
      <c r="C16" s="7" t="s">
        <v>28</v>
      </c>
      <c r="D16" s="9">
        <v>280</v>
      </c>
      <c r="E16" s="64"/>
      <c r="F16" s="39">
        <f t="shared" si="0"/>
        <v>0</v>
      </c>
    </row>
    <row r="17" spans="1:6" ht="30" customHeight="1">
      <c r="A17" s="31" t="s">
        <v>79</v>
      </c>
      <c r="B17" s="6" t="s">
        <v>54</v>
      </c>
      <c r="C17" s="7" t="s">
        <v>28</v>
      </c>
      <c r="D17" s="9">
        <v>2031</v>
      </c>
      <c r="E17" s="64"/>
      <c r="F17" s="39">
        <f t="shared" si="0"/>
        <v>0</v>
      </c>
    </row>
    <row r="18" spans="1:6" ht="30" customHeight="1">
      <c r="A18" s="31" t="s">
        <v>69</v>
      </c>
      <c r="B18" s="36" t="s">
        <v>88</v>
      </c>
      <c r="C18" s="7" t="s">
        <v>27</v>
      </c>
      <c r="D18" s="9">
        <v>1400</v>
      </c>
      <c r="E18" s="64"/>
      <c r="F18" s="39">
        <f t="shared" si="0"/>
        <v>0</v>
      </c>
    </row>
    <row r="19" spans="1:6" ht="30" customHeight="1">
      <c r="A19" s="31" t="s">
        <v>80</v>
      </c>
      <c r="B19" s="6" t="s">
        <v>76</v>
      </c>
      <c r="C19" s="7" t="s">
        <v>27</v>
      </c>
      <c r="D19" s="9">
        <v>2708</v>
      </c>
      <c r="E19" s="64"/>
      <c r="F19" s="39">
        <f t="shared" si="0"/>
        <v>0</v>
      </c>
    </row>
    <row r="20" spans="1:6" ht="30" customHeight="1">
      <c r="A20" s="28" t="s">
        <v>70</v>
      </c>
      <c r="B20" s="6" t="s">
        <v>61</v>
      </c>
      <c r="C20" s="7" t="s">
        <v>27</v>
      </c>
      <c r="D20" s="9">
        <v>70</v>
      </c>
      <c r="E20" s="64"/>
      <c r="F20" s="39">
        <f>ROUND(D20*E20,0)</f>
        <v>0</v>
      </c>
    </row>
    <row r="21" spans="1:6" ht="30" customHeight="1">
      <c r="A21" s="28" t="s">
        <v>71</v>
      </c>
      <c r="B21" s="6" t="s">
        <v>86</v>
      </c>
      <c r="C21" s="33" t="s">
        <v>81</v>
      </c>
      <c r="D21" s="9">
        <v>166</v>
      </c>
      <c r="E21" s="64"/>
      <c r="F21" s="39">
        <f t="shared" si="0"/>
        <v>0</v>
      </c>
    </row>
    <row r="22" spans="1:6" ht="30" customHeight="1">
      <c r="A22" s="47" t="s">
        <v>57</v>
      </c>
      <c r="B22" s="48"/>
      <c r="C22" s="46"/>
      <c r="D22" s="52">
        <f>ROUND(SUM(F5:F21),0)</f>
        <v>0</v>
      </c>
      <c r="E22" s="53"/>
      <c r="F22" s="25" t="s">
        <v>55</v>
      </c>
    </row>
  </sheetData>
  <sheetProtection password="9569" sheet="1"/>
  <protectedRanges>
    <protectedRange sqref="E6:E7 E9 E11 E13:E21" name="区域1"/>
  </protectedRanges>
  <mergeCells count="6">
    <mergeCell ref="A1:F1"/>
    <mergeCell ref="A3:F3"/>
    <mergeCell ref="D22:E22"/>
    <mergeCell ref="A22:C22"/>
    <mergeCell ref="A2:D2"/>
    <mergeCell ref="E2:F2"/>
  </mergeCells>
  <printOptions horizontalCentered="1"/>
  <pageMargins left="0.7480314960629921" right="0.7480314960629921" top="0.63" bottom="1.13" header="0.44" footer="0.74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9.125" style="4" customWidth="1"/>
    <col min="2" max="2" width="27.625" style="4" customWidth="1"/>
    <col min="3" max="3" width="8.625" style="4" customWidth="1"/>
    <col min="4" max="4" width="11.625" style="4" customWidth="1"/>
    <col min="5" max="6" width="11.125" style="4" customWidth="1"/>
    <col min="7" max="16384" width="9.00390625" style="4" customWidth="1"/>
  </cols>
  <sheetData>
    <row r="1" spans="1:6" ht="34.5" customHeight="1">
      <c r="A1" s="43" t="s">
        <v>66</v>
      </c>
      <c r="B1" s="43"/>
      <c r="C1" s="43"/>
      <c r="D1" s="43"/>
      <c r="E1" s="43"/>
      <c r="F1" s="43"/>
    </row>
    <row r="2" spans="1:6" ht="34.5" customHeight="1">
      <c r="A2" s="49" t="str">
        <f>'第100章'!A2</f>
        <v>工程名称:门头沟区斋幽路地质灾害防治工程</v>
      </c>
      <c r="B2" s="49"/>
      <c r="C2" s="49"/>
      <c r="D2" s="49"/>
      <c r="E2" s="50" t="s">
        <v>65</v>
      </c>
      <c r="F2" s="50"/>
    </row>
    <row r="3" spans="1:6" ht="34.5" customHeight="1">
      <c r="A3" s="51" t="s">
        <v>29</v>
      </c>
      <c r="B3" s="51"/>
      <c r="C3" s="51"/>
      <c r="D3" s="51"/>
      <c r="E3" s="51"/>
      <c r="F3" s="51"/>
    </row>
    <row r="4" spans="1:6" ht="34.5" customHeight="1">
      <c r="A4" s="5" t="s">
        <v>1</v>
      </c>
      <c r="B4" s="5" t="s">
        <v>18</v>
      </c>
      <c r="C4" s="5" t="s">
        <v>3</v>
      </c>
      <c r="D4" s="5" t="s">
        <v>4</v>
      </c>
      <c r="E4" s="5" t="s">
        <v>5</v>
      </c>
      <c r="F4" s="22" t="s">
        <v>48</v>
      </c>
    </row>
    <row r="5" spans="1:6" ht="34.5" customHeight="1">
      <c r="A5" s="19" t="s">
        <v>30</v>
      </c>
      <c r="B5" s="13" t="s">
        <v>31</v>
      </c>
      <c r="C5" s="7" t="s">
        <v>62</v>
      </c>
      <c r="D5" s="8"/>
      <c r="E5" s="14"/>
      <c r="F5" s="5"/>
    </row>
    <row r="6" spans="1:6" ht="34.5" customHeight="1">
      <c r="A6" s="18" t="s">
        <v>25</v>
      </c>
      <c r="B6" s="13" t="s">
        <v>83</v>
      </c>
      <c r="C6" s="7" t="s">
        <v>63</v>
      </c>
      <c r="D6" s="8">
        <v>4804</v>
      </c>
      <c r="E6" s="63"/>
      <c r="F6" s="40">
        <f>ROUND(D6*E6,0)</f>
        <v>0</v>
      </c>
    </row>
    <row r="7" spans="1:6" ht="34.5" customHeight="1">
      <c r="A7" s="47" t="s">
        <v>59</v>
      </c>
      <c r="B7" s="48"/>
      <c r="C7" s="46"/>
      <c r="D7" s="52">
        <f>ROUND(SUM(F5:F6),0)</f>
        <v>0</v>
      </c>
      <c r="E7" s="54"/>
      <c r="F7" s="25" t="s">
        <v>58</v>
      </c>
    </row>
  </sheetData>
  <sheetProtection password="9569" sheet="1"/>
  <protectedRanges>
    <protectedRange sqref="E6" name="区域1"/>
  </protectedRanges>
  <mergeCells count="6">
    <mergeCell ref="A1:F1"/>
    <mergeCell ref="A3:F3"/>
    <mergeCell ref="D7:E7"/>
    <mergeCell ref="A7:C7"/>
    <mergeCell ref="A2:D2"/>
    <mergeCell ref="E2:F2"/>
  </mergeCells>
  <printOptions horizontalCentered="1"/>
  <pageMargins left="0.7480314960629921" right="0.7480314960629921" top="0.7480314960629921" bottom="2.68" header="0.5118110236220472" footer="1.91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3" width="43.125" style="0" customWidth="1"/>
    <col min="4" max="4" width="21.50390625" style="1" customWidth="1"/>
    <col min="5" max="5" width="12.75390625" style="0" bestFit="1" customWidth="1"/>
    <col min="9" max="9" width="17.25390625" style="0" customWidth="1"/>
  </cols>
  <sheetData>
    <row r="1" spans="1:4" ht="39" customHeight="1">
      <c r="A1" s="58" t="s">
        <v>47</v>
      </c>
      <c r="B1" s="59"/>
      <c r="C1" s="59"/>
      <c r="D1" s="59"/>
    </row>
    <row r="2" spans="1:4" ht="33" customHeight="1">
      <c r="A2" s="60" t="str">
        <f>'第100章'!A2</f>
        <v>工程名称:门头沟区斋幽路地质灾害防治工程</v>
      </c>
      <c r="B2" s="61"/>
      <c r="C2" s="61"/>
      <c r="D2" s="61"/>
    </row>
    <row r="3" spans="1:4" ht="33" customHeight="1">
      <c r="A3" s="2" t="s">
        <v>32</v>
      </c>
      <c r="B3" s="2" t="s">
        <v>33</v>
      </c>
      <c r="C3" s="2" t="s">
        <v>34</v>
      </c>
      <c r="D3" s="16" t="s">
        <v>46</v>
      </c>
    </row>
    <row r="4" spans="1:4" ht="33" customHeight="1">
      <c r="A4" s="26">
        <v>1</v>
      </c>
      <c r="B4" s="26">
        <v>100</v>
      </c>
      <c r="C4" s="26" t="s">
        <v>35</v>
      </c>
      <c r="D4" s="41">
        <f>'第100章'!D10</f>
        <v>0</v>
      </c>
    </row>
    <row r="5" spans="1:4" ht="33" customHeight="1">
      <c r="A5" s="26">
        <v>2</v>
      </c>
      <c r="B5" s="26">
        <v>200</v>
      </c>
      <c r="C5" s="26" t="s">
        <v>36</v>
      </c>
      <c r="D5" s="41">
        <f>'第200章'!D22</f>
        <v>0</v>
      </c>
    </row>
    <row r="6" spans="1:4" ht="33" customHeight="1">
      <c r="A6" s="26">
        <v>3</v>
      </c>
      <c r="B6" s="26">
        <v>300</v>
      </c>
      <c r="C6" s="26" t="s">
        <v>37</v>
      </c>
      <c r="D6" s="26"/>
    </row>
    <row r="7" spans="1:4" ht="33" customHeight="1">
      <c r="A7" s="26">
        <v>4</v>
      </c>
      <c r="B7" s="26">
        <v>400</v>
      </c>
      <c r="C7" s="26" t="s">
        <v>38</v>
      </c>
      <c r="D7" s="26"/>
    </row>
    <row r="8" spans="1:4" ht="33" customHeight="1">
      <c r="A8" s="26">
        <v>5</v>
      </c>
      <c r="B8" s="26">
        <v>500</v>
      </c>
      <c r="C8" s="26" t="s">
        <v>39</v>
      </c>
      <c r="D8" s="26"/>
    </row>
    <row r="9" spans="1:4" ht="33" customHeight="1">
      <c r="A9" s="26">
        <v>6</v>
      </c>
      <c r="B9" s="26">
        <v>600</v>
      </c>
      <c r="C9" s="26" t="s">
        <v>40</v>
      </c>
      <c r="D9" s="26"/>
    </row>
    <row r="10" spans="1:4" ht="33" customHeight="1">
      <c r="A10" s="26">
        <v>7</v>
      </c>
      <c r="B10" s="26">
        <v>700</v>
      </c>
      <c r="C10" s="26" t="s">
        <v>41</v>
      </c>
      <c r="D10" s="41">
        <f>'第700章'!D7</f>
        <v>0</v>
      </c>
    </row>
    <row r="11" spans="1:4" ht="33" customHeight="1">
      <c r="A11" s="26">
        <v>8</v>
      </c>
      <c r="B11" s="57" t="s">
        <v>64</v>
      </c>
      <c r="C11" s="57"/>
      <c r="D11" s="42">
        <f>SUM(D4:D10)</f>
        <v>0</v>
      </c>
    </row>
    <row r="12" spans="1:4" ht="33" customHeight="1">
      <c r="A12" s="26">
        <v>9</v>
      </c>
      <c r="B12" s="56" t="s">
        <v>42</v>
      </c>
      <c r="C12" s="56"/>
      <c r="D12" s="20"/>
    </row>
    <row r="13" spans="1:4" ht="33" customHeight="1">
      <c r="A13" s="26">
        <v>10</v>
      </c>
      <c r="B13" s="56" t="s">
        <v>43</v>
      </c>
      <c r="C13" s="56"/>
      <c r="D13" s="42">
        <f>ROUND(11855443*0.015,0)</f>
        <v>177832</v>
      </c>
    </row>
    <row r="14" spans="1:4" ht="45" customHeight="1">
      <c r="A14" s="26">
        <v>11</v>
      </c>
      <c r="B14" s="56" t="s">
        <v>44</v>
      </c>
      <c r="C14" s="56"/>
      <c r="D14" s="42">
        <f>D11-D12-D13</f>
        <v>-177832</v>
      </c>
    </row>
    <row r="15" spans="1:10" ht="33" customHeight="1">
      <c r="A15" s="26">
        <v>12</v>
      </c>
      <c r="B15" s="55" t="s">
        <v>67</v>
      </c>
      <c r="C15" s="56"/>
      <c r="D15" s="42">
        <f>ROUND(D14*0.03,0)</f>
        <v>-5335</v>
      </c>
      <c r="J15" s="3"/>
    </row>
    <row r="16" spans="1:10" ht="33" customHeight="1">
      <c r="A16" s="26">
        <v>13</v>
      </c>
      <c r="B16" s="57" t="s">
        <v>45</v>
      </c>
      <c r="C16" s="57"/>
      <c r="D16" s="42">
        <f>D11+D15</f>
        <v>-5335</v>
      </c>
      <c r="J16" s="3"/>
    </row>
    <row r="17" ht="14.25">
      <c r="J17" s="3"/>
    </row>
  </sheetData>
  <sheetProtection password="9569" sheet="1"/>
  <mergeCells count="8">
    <mergeCell ref="B15:C15"/>
    <mergeCell ref="B16:C16"/>
    <mergeCell ref="A1:D1"/>
    <mergeCell ref="A2:D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76" header="0.5118110236220472" footer="1.28"/>
  <pageSetup horizontalDpi="600" verticalDpi="6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张文成</cp:lastModifiedBy>
  <cp:lastPrinted>2017-03-17T02:11:05Z</cp:lastPrinted>
  <dcterms:created xsi:type="dcterms:W3CDTF">2012-06-06T01:30:27Z</dcterms:created>
  <dcterms:modified xsi:type="dcterms:W3CDTF">2017-03-23T06:10:20Z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