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ZB-zwc\Desktop\"/>
    </mc:Choice>
  </mc:AlternateContent>
  <xr:revisionPtr revIDLastSave="0" documentId="8_{B4EEBF9E-939F-4959-85C0-1973BC2926BB}" xr6:coauthVersionLast="45" xr6:coauthVersionMax="45" xr10:uidLastSave="{00000000-0000-0000-0000-000000000000}"/>
  <bookViews>
    <workbookView xWindow="20370" yWindow="-120" windowWidth="19440" windowHeight="15000" tabRatio="667" activeTab="2" xr2:uid="{00000000-000D-0000-FFFF-FFFF00000000}"/>
  </bookViews>
  <sheets>
    <sheet name="第100章" sheetId="12" r:id="rId1"/>
    <sheet name="第700章" sheetId="16" r:id="rId2"/>
    <sheet name="汇总表" sheetId="3" r:id="rId3"/>
  </sheets>
  <definedNames>
    <definedName name="_xlnm.Print_Titles" localSheetId="1">第700章!$1:$4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D11" i="12" l="1"/>
  <c r="D19" i="16"/>
  <c r="F17" i="16"/>
  <c r="F18" i="16"/>
  <c r="F10" i="16"/>
  <c r="F6" i="16"/>
  <c r="F8" i="12" l="1"/>
  <c r="B2" i="3" l="1"/>
  <c r="B2" i="16"/>
  <c r="F7" i="16" l="1"/>
  <c r="F11" i="16"/>
  <c r="F14" i="16"/>
  <c r="F16" i="16"/>
  <c r="D10" i="3"/>
  <c r="F6" i="12" l="1"/>
  <c r="F7" i="12"/>
  <c r="F10" i="12"/>
  <c r="D4" i="3" l="1"/>
  <c r="D11" i="3" s="1"/>
  <c r="D14" i="3" l="1"/>
  <c r="D15" i="3" s="1"/>
  <c r="D16" i="3" s="1"/>
</calcChain>
</file>

<file path=xl/sharedStrings.xml><?xml version="1.0" encoding="utf-8"?>
<sst xmlns="http://schemas.openxmlformats.org/spreadsheetml/2006/main" count="102" uniqueCount="73">
  <si>
    <t>工程量清单</t>
  </si>
  <si>
    <t>工程名称：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</si>
  <si>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</si>
  <si>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</si>
  <si>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</si>
  <si>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</si>
  <si>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</si>
  <si>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</si>
  <si>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</si>
  <si>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</si>
  <si>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</si>
  <si>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</si>
  <si>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</si>
  <si>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</si>
  <si>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</si>
  <si>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</si>
  <si>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</si>
  <si>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</si>
  <si>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</si>
  <si>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/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</si>
  <si>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</si>
  <si>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</si>
  <si>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</si>
  <si>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</si>
  <si>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</si>
  <si>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</si>
  <si>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</si>
  <si>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</si>
  <si>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</si>
  <si>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</si>
  <si>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</si>
  <si>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工程管理</t>
  </si>
  <si>
    <t>竣工文件</t>
  </si>
  <si>
    <t>投标报价汇总表</t>
    <phoneticPr fontId="6" type="noConversion"/>
  </si>
  <si>
    <r>
      <t>清单  第</t>
    </r>
    <r>
      <rPr>
        <b/>
        <sz val="11.5"/>
        <rFont val="宋体"/>
        <family val="3"/>
        <charset val="134"/>
      </rPr>
      <t>700章 合计   人民币</t>
    </r>
    <phoneticPr fontId="8" type="noConversion"/>
  </si>
  <si>
    <r>
      <t>清单     第7</t>
    </r>
    <r>
      <rPr>
        <b/>
        <sz val="16"/>
        <rFont val="宋体"/>
        <family val="3"/>
        <charset val="134"/>
      </rPr>
      <t>00章  绿化及环境保护</t>
    </r>
    <phoneticPr fontId="8" type="noConversion"/>
  </si>
  <si>
    <t>m2</t>
  </si>
  <si>
    <t>种植乔木、灌木和攀缘植物</t>
  </si>
  <si>
    <t>704-1</t>
  </si>
  <si>
    <t>人工种植乔木</t>
  </si>
  <si>
    <t>-a</t>
  </si>
  <si>
    <t>株</t>
  </si>
  <si>
    <t>-b</t>
  </si>
  <si>
    <t>-c</t>
  </si>
  <si>
    <t>704-2</t>
  </si>
  <si>
    <t>人工种植灌木</t>
  </si>
  <si>
    <t>金额（元）</t>
    <phoneticPr fontId="6" type="noConversion"/>
  </si>
  <si>
    <t>已包含在清单合计中的材料、工程设备、专业工程暂估价合计</t>
    <phoneticPr fontId="6" type="noConversion"/>
  </si>
  <si>
    <t xml:space="preserve"> 已包含在清单合计中的安全生产费</t>
    <phoneticPr fontId="6" type="noConversion"/>
  </si>
  <si>
    <t>按上项（11）金额的3%作为不可预见因素的暂列金额</t>
    <phoneticPr fontId="6" type="noConversion"/>
  </si>
  <si>
    <t>投标报价（即 8+12=13）</t>
    <phoneticPr fontId="6" type="noConversion"/>
  </si>
  <si>
    <t>清单合计减去材料、工程设备、专业工程暂估价、安全生产费合计(8-9-10=11)（评标价）</t>
    <phoneticPr fontId="6" type="noConversion"/>
  </si>
  <si>
    <t>通怀路（京承高速-河防口）道路工程第五标段（K11+600－K16+000）-绿化工程</t>
    <phoneticPr fontId="6" type="noConversion"/>
  </si>
  <si>
    <t>工程名称:</t>
    <phoneticPr fontId="6" type="noConversion"/>
  </si>
  <si>
    <t>702</t>
  </si>
  <si>
    <t>铺设表土</t>
  </si>
  <si>
    <t>702-3</t>
  </si>
  <si>
    <t>702-4</t>
  </si>
  <si>
    <t>换种植土</t>
  </si>
  <si>
    <t>m3</t>
  </si>
  <si>
    <t>703</t>
  </si>
  <si>
    <t>撒播草种和铺植草皮</t>
  </si>
  <si>
    <t>703-1</t>
  </si>
  <si>
    <t>撒播草种（含喷播）</t>
  </si>
  <si>
    <t>喷播植草</t>
  </si>
  <si>
    <t>703-5</t>
  </si>
  <si>
    <t>挂网植草</t>
  </si>
  <si>
    <t>704</t>
  </si>
  <si>
    <t>栾树（胸径9-10cm，冠径＞2.0m，分枝点高度＞2.8m，不少于5个分枝）</t>
  </si>
  <si>
    <t>紫丁香（高1.2-1.5m，冠径＞1.0m，1株/平米）</t>
  </si>
  <si>
    <t>迎春（高0.8-1.0m，4株/平米）</t>
  </si>
  <si>
    <t>黄栌（高1.2-1.5m，1株/平米）</t>
  </si>
  <si>
    <t>场地平整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</si>
</sst>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0.000"/>
    <numFmt numFmtId="178" formatCode="0.00_ "/>
  </numFmts>
  <fonts count="24" x14ac:knownFonts="1">
    <font>
      <sz val="12"/>
      <name val="宋体"/>
      <charset val="134"/>
    </font>
    <font>
      <b/>
      <sz val="16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.5"/>
      <name val="宋体"/>
      <family val="3"/>
      <charset val="134"/>
    </font>
    <font>
      <sz val="9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1.5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.5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b/>
      <u/>
      <sz val="11.5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49" fontId="14" fillId="0" borderId="0" xfId="0" applyNumberFormat="1" applyFont="1">
      <alignment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178" fontId="15" fillId="0" borderId="1" xfId="0" applyNumberFormat="1" applyFont="1" applyBorder="1" applyAlignment="1">
      <alignment horizontal="center" vertical="center" shrinkToFit="1"/>
    </xf>
    <xf numFmtId="178" fontId="1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176" fontId="17" fillId="0" borderId="1" xfId="0" applyNumberFormat="1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right" vertical="center" wrapText="1"/>
    </xf>
    <xf numFmtId="178" fontId="11" fillId="2" borderId="1" xfId="0" applyNumberFormat="1" applyFont="1" applyFill="1" applyBorder="1" applyAlignment="1">
      <alignment horizontal="center" vertical="center" shrinkToFit="1"/>
    </xf>
    <xf numFmtId="178" fontId="11" fillId="2" borderId="3" xfId="0" applyNumberFormat="1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 wrapText="1"/>
    </xf>
    <xf numFmtId="49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76" fontId="19" fillId="0" borderId="1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176" fontId="19" fillId="0" borderId="1" xfId="0" applyNumberFormat="1" applyFont="1" applyBorder="1" applyAlignment="1" applyProtection="1">
      <alignment horizontal="center" vertical="center" shrinkToFit="1"/>
      <protection hidden="1"/>
    </xf>
    <xf numFmtId="0" fontId="23" fillId="0" borderId="2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opLeftCell="A4" workbookViewId="0">
      <selection activeCell="E6" sqref="E6"/>
    </sheetView>
  </sheetViews>
  <sheetFormatPr defaultRowHeight="14.25" x14ac:dyDescent="0.15"/>
  <cols>
    <col min="1" max="1" width="9.125" customWidth="1"/>
    <col min="2" max="2" width="27.875" customWidth="1"/>
    <col min="3" max="3" width="8.625" customWidth="1"/>
    <col min="4" max="4" width="9.625" customWidth="1"/>
    <col min="5" max="6" width="12.75" customWidth="1"/>
  </cols>
  <sheetData>
    <row r="1" spans="1:14" ht="33" customHeight="1" x14ac:dyDescent="0.15">
      <c r="A1" s="38" t="s">
        <v>0</v>
      </c>
      <c r="B1" s="38"/>
      <c r="C1" s="38"/>
      <c r="D1" s="38"/>
      <c r="E1" s="38"/>
      <c r="F1" s="38"/>
    </row>
    <row r="2" spans="1:14" s="36" customFormat="1" ht="33" customHeight="1" x14ac:dyDescent="0.15">
      <c r="A2" s="36" t="s">
        <v>1</v>
      </c>
      <c r="B2" s="42" t="s">
        <v>52</v>
      </c>
      <c r="C2" s="42"/>
      <c r="D2" s="42"/>
      <c r="E2" s="42"/>
      <c r="F2" s="42"/>
    </row>
    <row r="3" spans="1:14" s="10" customFormat="1" ht="30.2" customHeight="1" x14ac:dyDescent="0.15">
      <c r="A3" s="39" t="s">
        <v>2</v>
      </c>
      <c r="B3" s="39"/>
      <c r="C3" s="39"/>
      <c r="D3" s="39"/>
      <c r="E3" s="39"/>
      <c r="F3" s="39"/>
    </row>
    <row r="4" spans="1:14" ht="35.1" customHeight="1" x14ac:dyDescent="0.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14" s="11" customFormat="1" ht="35.1" customHeight="1" x14ac:dyDescent="0.15">
      <c r="A5" s="23">
        <v>102</v>
      </c>
      <c r="B5" s="24" t="s">
        <v>31</v>
      </c>
      <c r="C5" s="23" t="s">
        <v>19</v>
      </c>
      <c r="D5" s="25" t="s">
        <v>19</v>
      </c>
      <c r="E5" s="31" t="s">
        <v>19</v>
      </c>
      <c r="F5" s="14"/>
    </row>
    <row r="6" spans="1:14" s="11" customFormat="1" ht="35.1" customHeight="1" x14ac:dyDescent="0.15">
      <c r="A6" s="23" t="s">
        <v>9</v>
      </c>
      <c r="B6" s="24" t="s">
        <v>32</v>
      </c>
      <c r="C6" s="23" t="s">
        <v>10</v>
      </c>
      <c r="D6" s="26">
        <v>1</v>
      </c>
      <c r="E6" s="32"/>
      <c r="F6" s="14">
        <f>ROUND(D6*E6,0)</f>
        <v>0</v>
      </c>
    </row>
    <row r="7" spans="1:14" s="11" customFormat="1" ht="35.1" customHeight="1" x14ac:dyDescent="0.15">
      <c r="A7" s="23" t="s">
        <v>11</v>
      </c>
      <c r="B7" s="24" t="s">
        <v>12</v>
      </c>
      <c r="C7" s="23" t="s">
        <v>10</v>
      </c>
      <c r="D7" s="26">
        <v>1</v>
      </c>
      <c r="E7" s="32"/>
      <c r="F7" s="14">
        <f>ROUND(D7*E7,0)</f>
        <v>0</v>
      </c>
    </row>
    <row r="8" spans="1:14" s="11" customFormat="1" ht="35.1" customHeight="1" x14ac:dyDescent="0.15">
      <c r="A8" s="23" t="s">
        <v>13</v>
      </c>
      <c r="B8" s="24" t="s">
        <v>14</v>
      </c>
      <c r="C8" s="23" t="s">
        <v>10</v>
      </c>
      <c r="D8" s="26">
        <v>1</v>
      </c>
      <c r="E8" s="32"/>
      <c r="F8" s="14">
        <f>ROUND(D8*E8,0)</f>
        <v>0</v>
      </c>
    </row>
    <row r="9" spans="1:14" s="11" customFormat="1" ht="35.1" customHeight="1" x14ac:dyDescent="0.15">
      <c r="A9" s="23">
        <v>104</v>
      </c>
      <c r="B9" s="24" t="s">
        <v>16</v>
      </c>
      <c r="C9" s="23" t="s">
        <v>19</v>
      </c>
      <c r="D9" s="27"/>
      <c r="E9" s="32"/>
      <c r="F9" s="14"/>
    </row>
    <row r="10" spans="1:14" s="11" customFormat="1" ht="35.1" customHeight="1" x14ac:dyDescent="0.15">
      <c r="A10" s="23" t="s">
        <v>15</v>
      </c>
      <c r="B10" s="24" t="s">
        <v>16</v>
      </c>
      <c r="C10" s="23" t="s">
        <v>10</v>
      </c>
      <c r="D10" s="26">
        <v>1</v>
      </c>
      <c r="E10" s="32"/>
      <c r="F10" s="14">
        <f>ROUND(D10*E10,0)</f>
        <v>0</v>
      </c>
    </row>
    <row r="11" spans="1:14" s="20" customFormat="1" ht="40.5" customHeight="1" x14ac:dyDescent="0.15">
      <c r="A11" s="40" t="s">
        <v>17</v>
      </c>
      <c r="B11" s="40"/>
      <c r="C11" s="40"/>
      <c r="D11" s="41">
        <f>ROUND(SUM(F5:F10),0)</f>
        <v>0</v>
      </c>
      <c r="E11" s="41"/>
      <c r="F11" s="21" t="s">
        <v>18</v>
      </c>
      <c r="G11" s="22"/>
      <c r="H11" s="22"/>
      <c r="I11" s="22"/>
      <c r="J11" s="22"/>
      <c r="K11" s="22"/>
      <c r="L11" s="22"/>
      <c r="M11" s="22"/>
      <c r="N11" s="22"/>
    </row>
    <row r="12" spans="1:14" ht="32.25" customHeight="1" x14ac:dyDescent="0.15"/>
    <row r="13" spans="1:14" ht="25.5" customHeight="1" x14ac:dyDescent="0.15">
      <c r="A13" s="12"/>
    </row>
  </sheetData>
  <sheetProtection algorithmName="SHA-512" hashValue="bIAZ4ErCDRuVgcUy6vNhdU/tP7hNrgexwHDubKIB4tiuJ5nVoPD5Sp5OXANeCgHDCu0q0cr0qGKSeGDKT3WWyA==" saltValue="acOQN7T0G96Q6PWY+GOBXA==" spinCount="100000" sheet="1" objects="1" scenarios="1"/>
  <protectedRanges>
    <protectedRange sqref="E6:E8 E10" name="区域1"/>
  </protectedRanges>
  <mergeCells count="5">
    <mergeCell ref="A1:F1"/>
    <mergeCell ref="A3:F3"/>
    <mergeCell ref="A11:C11"/>
    <mergeCell ref="D11:E11"/>
    <mergeCell ref="B2:F2"/>
  </mergeCells>
  <phoneticPr fontId="6" type="noConversion"/>
  <printOptions horizontalCentered="1"/>
  <pageMargins left="0.74803149606299213" right="0.74803149606299213" top="0.78740157480314965" bottom="0.98425196850393704" header="0.59055118110236227" footer="0.78740157480314965"/>
  <pageSetup paperSize="9" orientation="portrait" r:id="rId1"/>
  <headerFooter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topLeftCell="A10" workbookViewId="0">
      <selection activeCell="E6" sqref="E6"/>
    </sheetView>
  </sheetViews>
  <sheetFormatPr defaultRowHeight="14.25" x14ac:dyDescent="0.15"/>
  <cols>
    <col min="1" max="1" width="9.125" style="3" customWidth="1"/>
    <col min="2" max="2" width="28" style="11" customWidth="1"/>
    <col min="3" max="3" width="8.625" style="11" customWidth="1"/>
    <col min="4" max="4" width="11.625" style="8" customWidth="1"/>
    <col min="5" max="6" width="11.625" style="2" customWidth="1"/>
    <col min="7" max="7" width="9" style="11"/>
    <col min="8" max="8" width="14.625" style="11" customWidth="1"/>
    <col min="9" max="16384" width="9" style="11"/>
  </cols>
  <sheetData>
    <row r="1" spans="1:8" ht="33" customHeight="1" x14ac:dyDescent="0.15">
      <c r="A1" s="43" t="s">
        <v>0</v>
      </c>
      <c r="B1" s="43"/>
      <c r="C1" s="43"/>
      <c r="D1" s="44"/>
      <c r="E1" s="43"/>
      <c r="F1" s="43"/>
    </row>
    <row r="2" spans="1:8" s="35" customFormat="1" ht="33" customHeight="1" x14ac:dyDescent="0.15">
      <c r="A2" s="34" t="s">
        <v>1</v>
      </c>
      <c r="B2" s="49" t="str">
        <f>第100章!B2</f>
        <v>通怀路（京承高速-河防口）道路工程第五标段（K11+600－K16+000）-绿化工程</v>
      </c>
      <c r="C2" s="49"/>
      <c r="D2" s="49"/>
      <c r="E2" s="49"/>
      <c r="F2" s="49"/>
    </row>
    <row r="3" spans="1:8" ht="30.2" customHeight="1" x14ac:dyDescent="0.15">
      <c r="A3" s="45" t="s">
        <v>35</v>
      </c>
      <c r="B3" s="45"/>
      <c r="C3" s="45"/>
      <c r="D3" s="46"/>
      <c r="E3" s="45"/>
      <c r="F3" s="45"/>
    </row>
    <row r="4" spans="1:8" ht="30.2" customHeight="1" x14ac:dyDescent="0.15">
      <c r="A4" s="4" t="s">
        <v>3</v>
      </c>
      <c r="B4" s="5" t="s">
        <v>4</v>
      </c>
      <c r="C4" s="5" t="s">
        <v>5</v>
      </c>
      <c r="D4" s="7" t="s">
        <v>6</v>
      </c>
      <c r="E4" s="6" t="s">
        <v>7</v>
      </c>
      <c r="F4" s="6" t="s">
        <v>8</v>
      </c>
    </row>
    <row r="5" spans="1:8" ht="33.75" customHeight="1" x14ac:dyDescent="0.15">
      <c r="A5" s="26" t="s">
        <v>54</v>
      </c>
      <c r="B5" s="29" t="s">
        <v>55</v>
      </c>
      <c r="C5" s="26" t="s">
        <v>19</v>
      </c>
      <c r="D5" s="30"/>
      <c r="E5" s="31"/>
      <c r="F5" s="14"/>
      <c r="H5" s="13"/>
    </row>
    <row r="6" spans="1:8" ht="33.75" customHeight="1" x14ac:dyDescent="0.15">
      <c r="A6" s="26" t="s">
        <v>56</v>
      </c>
      <c r="B6" s="29" t="s">
        <v>72</v>
      </c>
      <c r="C6" s="26" t="s">
        <v>36</v>
      </c>
      <c r="D6" s="37">
        <v>13300</v>
      </c>
      <c r="E6" s="31"/>
      <c r="F6" s="14">
        <f>ROUND(D6*E6,0)</f>
        <v>0</v>
      </c>
      <c r="H6" s="13"/>
    </row>
    <row r="7" spans="1:8" ht="33.75" customHeight="1" x14ac:dyDescent="0.15">
      <c r="A7" s="26" t="s">
        <v>57</v>
      </c>
      <c r="B7" s="29" t="s">
        <v>58</v>
      </c>
      <c r="C7" s="26" t="s">
        <v>59</v>
      </c>
      <c r="D7" s="37">
        <v>4192.5</v>
      </c>
      <c r="E7" s="31"/>
      <c r="F7" s="14">
        <f>ROUND(D7*E7,0)</f>
        <v>0</v>
      </c>
      <c r="H7" s="13"/>
    </row>
    <row r="8" spans="1:8" ht="33.75" customHeight="1" x14ac:dyDescent="0.15">
      <c r="A8" s="26" t="s">
        <v>60</v>
      </c>
      <c r="B8" s="29" t="s">
        <v>61</v>
      </c>
      <c r="C8" s="26" t="s">
        <v>19</v>
      </c>
      <c r="D8" s="27"/>
      <c r="E8" s="31"/>
      <c r="F8" s="14"/>
      <c r="H8" s="13"/>
    </row>
    <row r="9" spans="1:8" ht="33.75" customHeight="1" x14ac:dyDescent="0.15">
      <c r="A9" s="26" t="s">
        <v>62</v>
      </c>
      <c r="B9" s="29" t="s">
        <v>63</v>
      </c>
      <c r="C9" s="26" t="s">
        <v>19</v>
      </c>
      <c r="D9" s="27"/>
      <c r="E9" s="31"/>
      <c r="F9" s="14"/>
      <c r="H9" s="13"/>
    </row>
    <row r="10" spans="1:8" ht="33.75" customHeight="1" x14ac:dyDescent="0.15">
      <c r="A10" s="26" t="s">
        <v>40</v>
      </c>
      <c r="B10" s="29" t="s">
        <v>64</v>
      </c>
      <c r="C10" s="26" t="s">
        <v>36</v>
      </c>
      <c r="D10" s="37">
        <v>17959</v>
      </c>
      <c r="E10" s="31"/>
      <c r="F10" s="14">
        <f t="shared" ref="F10:F18" si="0">ROUND(D10*E10,0)</f>
        <v>0</v>
      </c>
      <c r="H10" s="13"/>
    </row>
    <row r="11" spans="1:8" ht="33.75" customHeight="1" x14ac:dyDescent="0.15">
      <c r="A11" s="26" t="s">
        <v>65</v>
      </c>
      <c r="B11" s="29" t="s">
        <v>66</v>
      </c>
      <c r="C11" s="26" t="s">
        <v>36</v>
      </c>
      <c r="D11" s="37">
        <v>323</v>
      </c>
      <c r="E11" s="31"/>
      <c r="F11" s="14">
        <f t="shared" si="0"/>
        <v>0</v>
      </c>
      <c r="H11" s="13"/>
    </row>
    <row r="12" spans="1:8" ht="33.75" customHeight="1" x14ac:dyDescent="0.15">
      <c r="A12" s="26" t="s">
        <v>67</v>
      </c>
      <c r="B12" s="29" t="s">
        <v>37</v>
      </c>
      <c r="C12" s="26" t="s">
        <v>19</v>
      </c>
      <c r="D12" s="27"/>
      <c r="E12" s="31"/>
      <c r="F12" s="14"/>
      <c r="H12" s="13"/>
    </row>
    <row r="13" spans="1:8" ht="33.75" customHeight="1" x14ac:dyDescent="0.15">
      <c r="A13" s="26" t="s">
        <v>38</v>
      </c>
      <c r="B13" s="29" t="s">
        <v>39</v>
      </c>
      <c r="C13" s="26" t="s">
        <v>19</v>
      </c>
      <c r="D13" s="27"/>
      <c r="E13" s="31"/>
      <c r="F13" s="14"/>
      <c r="H13" s="13"/>
    </row>
    <row r="14" spans="1:8" ht="48" customHeight="1" x14ac:dyDescent="0.15">
      <c r="A14" s="26" t="s">
        <v>40</v>
      </c>
      <c r="B14" s="29" t="s">
        <v>68</v>
      </c>
      <c r="C14" s="26" t="s">
        <v>41</v>
      </c>
      <c r="D14" s="26">
        <v>1133</v>
      </c>
      <c r="E14" s="31"/>
      <c r="F14" s="14">
        <f t="shared" si="0"/>
        <v>0</v>
      </c>
      <c r="H14" s="13"/>
    </row>
    <row r="15" spans="1:8" ht="33.75" customHeight="1" x14ac:dyDescent="0.15">
      <c r="A15" s="26" t="s">
        <v>44</v>
      </c>
      <c r="B15" s="29" t="s">
        <v>45</v>
      </c>
      <c r="C15" s="26" t="s">
        <v>19</v>
      </c>
      <c r="D15" s="27"/>
      <c r="E15" s="31"/>
      <c r="F15" s="14"/>
      <c r="H15" s="13"/>
    </row>
    <row r="16" spans="1:8" ht="33.75" customHeight="1" x14ac:dyDescent="0.15">
      <c r="A16" s="26" t="s">
        <v>40</v>
      </c>
      <c r="B16" s="29" t="s">
        <v>69</v>
      </c>
      <c r="C16" s="26" t="s">
        <v>41</v>
      </c>
      <c r="D16" s="26">
        <v>13300</v>
      </c>
      <c r="E16" s="31"/>
      <c r="F16" s="14">
        <f t="shared" si="0"/>
        <v>0</v>
      </c>
      <c r="H16" s="13"/>
    </row>
    <row r="17" spans="1:8" ht="33.75" customHeight="1" x14ac:dyDescent="0.15">
      <c r="A17" s="26" t="s">
        <v>42</v>
      </c>
      <c r="B17" s="29" t="s">
        <v>70</v>
      </c>
      <c r="C17" s="26" t="s">
        <v>41</v>
      </c>
      <c r="D17" s="26">
        <v>600</v>
      </c>
      <c r="E17" s="31"/>
      <c r="F17" s="14">
        <f t="shared" si="0"/>
        <v>0</v>
      </c>
      <c r="H17" s="13"/>
    </row>
    <row r="18" spans="1:8" ht="33.75" customHeight="1" x14ac:dyDescent="0.15">
      <c r="A18" s="26" t="s">
        <v>43</v>
      </c>
      <c r="B18" s="29" t="s">
        <v>71</v>
      </c>
      <c r="C18" s="26" t="s">
        <v>41</v>
      </c>
      <c r="D18" s="26">
        <v>375</v>
      </c>
      <c r="E18" s="31"/>
      <c r="F18" s="14">
        <f t="shared" si="0"/>
        <v>0</v>
      </c>
      <c r="H18" s="13"/>
    </row>
    <row r="19" spans="1:8" s="19" customFormat="1" ht="33.75" customHeight="1" x14ac:dyDescent="0.15">
      <c r="A19" s="47" t="s">
        <v>34</v>
      </c>
      <c r="B19" s="47"/>
      <c r="C19" s="47"/>
      <c r="D19" s="48">
        <f>ROUND(SUM(F5:F18),0)</f>
        <v>0</v>
      </c>
      <c r="E19" s="48"/>
      <c r="F19" s="18" t="s">
        <v>18</v>
      </c>
    </row>
  </sheetData>
  <sheetProtection algorithmName="SHA-512" hashValue="atPE8d2aBxwwhLCU1APrGUNBy32jysOCnTOrDfo6Ib1PjKjvIxFPFwB4l/1vCDwyQljDcfaUz+9PNwFmv8jVDQ==" saltValue="HPdCU6a+f9W57/H86up4kw==" spinCount="100000" sheet="1" objects="1" scenarios="1"/>
  <protectedRanges>
    <protectedRange sqref="E6:E7 E10:E11 E14 E16:E18" name="区域1"/>
  </protectedRanges>
  <mergeCells count="5">
    <mergeCell ref="A1:F1"/>
    <mergeCell ref="A3:F3"/>
    <mergeCell ref="A19:C19"/>
    <mergeCell ref="D19:E19"/>
    <mergeCell ref="B2:F2"/>
  </mergeCells>
  <phoneticPr fontId="8" type="noConversion"/>
  <printOptions horizontalCentered="1"/>
  <pageMargins left="0.74803149606299213" right="0.74803149606299213" top="0.78740157480314965" bottom="0.98425196850393704" header="0.59055118110236227" footer="0.78740157480314965"/>
  <pageSetup paperSize="9" orientation="portrait" r:id="rId1"/>
  <headerFooter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abSelected="1" workbookViewId="0">
      <selection activeCell="G7" sqref="G7"/>
    </sheetView>
  </sheetViews>
  <sheetFormatPr defaultRowHeight="14.25" x14ac:dyDescent="0.15"/>
  <cols>
    <col min="1" max="2" width="9.625" customWidth="1"/>
    <col min="3" max="3" width="42.5" customWidth="1"/>
    <col min="4" max="4" width="15.75" customWidth="1"/>
  </cols>
  <sheetData>
    <row r="1" spans="1:4" ht="33" customHeight="1" x14ac:dyDescent="0.15">
      <c r="A1" s="52" t="s">
        <v>33</v>
      </c>
      <c r="B1" s="38"/>
      <c r="C1" s="38"/>
      <c r="D1" s="38"/>
    </row>
    <row r="2" spans="1:4" ht="33" customHeight="1" x14ac:dyDescent="0.15">
      <c r="A2" s="33" t="s">
        <v>53</v>
      </c>
      <c r="B2" s="55" t="str">
        <f>第100章!B2</f>
        <v>通怀路（京承高速-河防口）道路工程第五标段（K11+600－K16+000）-绿化工程</v>
      </c>
      <c r="C2" s="55"/>
      <c r="D2" s="55"/>
    </row>
    <row r="3" spans="1:4" ht="35.1" customHeight="1" x14ac:dyDescent="0.15">
      <c r="A3" s="1" t="s">
        <v>20</v>
      </c>
      <c r="B3" s="1" t="s">
        <v>21</v>
      </c>
      <c r="C3" s="1" t="s">
        <v>22</v>
      </c>
      <c r="D3" s="28" t="s">
        <v>46</v>
      </c>
    </row>
    <row r="4" spans="1:4" ht="33" customHeight="1" x14ac:dyDescent="0.15">
      <c r="A4" s="15">
        <v>1</v>
      </c>
      <c r="B4" s="15">
        <v>100</v>
      </c>
      <c r="C4" s="15" t="s">
        <v>23</v>
      </c>
      <c r="D4" s="16">
        <f>第100章!D11</f>
        <v>0</v>
      </c>
    </row>
    <row r="5" spans="1:4" ht="33" customHeight="1" x14ac:dyDescent="0.15">
      <c r="A5" s="15">
        <v>2</v>
      </c>
      <c r="B5" s="15">
        <v>200</v>
      </c>
      <c r="C5" s="15" t="s">
        <v>24</v>
      </c>
      <c r="D5" s="16"/>
    </row>
    <row r="6" spans="1:4" ht="33" customHeight="1" x14ac:dyDescent="0.15">
      <c r="A6" s="15">
        <v>3</v>
      </c>
      <c r="B6" s="15">
        <v>300</v>
      </c>
      <c r="C6" s="15" t="s">
        <v>25</v>
      </c>
      <c r="D6" s="16"/>
    </row>
    <row r="7" spans="1:4" ht="33" customHeight="1" x14ac:dyDescent="0.15">
      <c r="A7" s="15">
        <v>4</v>
      </c>
      <c r="B7" s="15">
        <v>400</v>
      </c>
      <c r="C7" s="15" t="s">
        <v>26</v>
      </c>
      <c r="D7" s="16"/>
    </row>
    <row r="8" spans="1:4" ht="33" customHeight="1" x14ac:dyDescent="0.15">
      <c r="A8" s="15">
        <v>5</v>
      </c>
      <c r="B8" s="15">
        <v>500</v>
      </c>
      <c r="C8" s="15" t="s">
        <v>27</v>
      </c>
      <c r="D8" s="16"/>
    </row>
    <row r="9" spans="1:4" ht="33" customHeight="1" x14ac:dyDescent="0.15">
      <c r="A9" s="15">
        <v>6</v>
      </c>
      <c r="B9" s="15">
        <v>600</v>
      </c>
      <c r="C9" s="15" t="s">
        <v>28</v>
      </c>
      <c r="D9" s="16"/>
    </row>
    <row r="10" spans="1:4" ht="33" customHeight="1" x14ac:dyDescent="0.15">
      <c r="A10" s="15">
        <v>7</v>
      </c>
      <c r="B10" s="15">
        <v>700</v>
      </c>
      <c r="C10" s="15" t="s">
        <v>29</v>
      </c>
      <c r="D10" s="16">
        <f>第700章!D19</f>
        <v>0</v>
      </c>
    </row>
    <row r="11" spans="1:4" ht="33" customHeight="1" x14ac:dyDescent="0.15">
      <c r="A11" s="15">
        <v>8</v>
      </c>
      <c r="B11" s="50" t="s">
        <v>30</v>
      </c>
      <c r="C11" s="50"/>
      <c r="D11" s="17">
        <f>SUM(D4:D10)</f>
        <v>0</v>
      </c>
    </row>
    <row r="12" spans="1:4" ht="33" customHeight="1" x14ac:dyDescent="0.15">
      <c r="A12" s="15">
        <v>9</v>
      </c>
      <c r="B12" s="50" t="s">
        <v>47</v>
      </c>
      <c r="C12" s="50"/>
      <c r="D12" s="16"/>
    </row>
    <row r="13" spans="1:4" ht="33" customHeight="1" x14ac:dyDescent="0.15">
      <c r="A13" s="15">
        <v>10</v>
      </c>
      <c r="B13" s="50" t="s">
        <v>48</v>
      </c>
      <c r="C13" s="50"/>
      <c r="D13" s="16">
        <f>ROUND(3518428*1.5%,0)</f>
        <v>52776</v>
      </c>
    </row>
    <row r="14" spans="1:4" ht="33" customHeight="1" x14ac:dyDescent="0.15">
      <c r="A14" s="15">
        <v>11</v>
      </c>
      <c r="B14" s="53" t="s">
        <v>51</v>
      </c>
      <c r="C14" s="54"/>
      <c r="D14" s="17">
        <f>D11-D12-D13</f>
        <v>-52776</v>
      </c>
    </row>
    <row r="15" spans="1:4" ht="33" customHeight="1" x14ac:dyDescent="0.15">
      <c r="A15" s="15">
        <v>12</v>
      </c>
      <c r="B15" s="53" t="s">
        <v>49</v>
      </c>
      <c r="C15" s="54"/>
      <c r="D15" s="17">
        <f>ROUND((D14*3%),0)</f>
        <v>-1583</v>
      </c>
    </row>
    <row r="16" spans="1:4" ht="33" customHeight="1" x14ac:dyDescent="0.15">
      <c r="A16" s="15">
        <v>13</v>
      </c>
      <c r="B16" s="50" t="s">
        <v>50</v>
      </c>
      <c r="C16" s="50"/>
      <c r="D16" s="17">
        <f>D11+D15</f>
        <v>-1583</v>
      </c>
    </row>
    <row r="17" spans="1:4" ht="30.2" customHeight="1" x14ac:dyDescent="0.15">
      <c r="A17" s="51"/>
      <c r="B17" s="51"/>
      <c r="C17" s="51"/>
      <c r="D17" s="51"/>
    </row>
  </sheetData>
  <sheetProtection algorithmName="SHA-512" hashValue="EvxHuyWvrcvhuHZwv16ZUzp3YtZxNkC1l6DL/jZ/keGdb11+5vBjITzamw5khKh5YZZTEyYi8icfksA1tOWi9w==" saltValue="hdJltJapmriOAP5NT8DUNA==" spinCount="100000" sheet="1" objects="1" scenarios="1"/>
  <mergeCells count="9">
    <mergeCell ref="B16:C16"/>
    <mergeCell ref="A17:D17"/>
    <mergeCell ref="A1:D1"/>
    <mergeCell ref="B11:C11"/>
    <mergeCell ref="B12:C12"/>
    <mergeCell ref="B13:C13"/>
    <mergeCell ref="B14:C14"/>
    <mergeCell ref="B15:C15"/>
    <mergeCell ref="B2:D2"/>
  </mergeCells>
  <phoneticPr fontId="6" type="noConversion"/>
  <printOptions horizontalCentered="1"/>
  <pageMargins left="0.74803149606299213" right="0.74803149606299213" top="0.78740157480314965" bottom="0.98425196850393704" header="0.59055118110236227" footer="0.78740157480314965"/>
  <pageSetup paperSize="9" orientation="portrait" r:id="rId1"/>
  <headerFooter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第100章</vt:lpstr>
      <vt:lpstr>第700章</vt:lpstr>
      <vt:lpstr>汇总表</vt:lpstr>
      <vt:lpstr>第700章!Print_Titles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revision>1</cp:revision>
  <cp:lastPrinted>2020-06-09T08:17:01Z</cp:lastPrinted>
  <dcterms:created xsi:type="dcterms:W3CDTF">2008-04-07T07:00:19Z</dcterms:created>
  <dcterms:modified xsi:type="dcterms:W3CDTF">2020-06-09T08:21:01Z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