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2120" windowHeight="8970" tabRatio="610" activeTab="0"/>
  </bookViews>
  <sheets>
    <sheet name="第100章" sheetId="1" r:id="rId1"/>
    <sheet name="第300章" sheetId="2" r:id="rId2"/>
    <sheet name="汇总表" sheetId="3" r:id="rId3"/>
  </sheets>
  <definedNames>
    <definedName name="_xlnm.Print_Titles" localSheetId="1">'第300章'!$1:$4</definedName>
  </definedNames>
  <calcPr fullCalcOnLoad="1"/>
</workbook>
</file>

<file path=xl/sharedStrings.xml><?xml version="1.0" encoding="utf-8"?>
<sst xmlns="http://schemas.openxmlformats.org/spreadsheetml/2006/main" count="68" uniqueCount="51">
  <si>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</si>
  <si>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</si>
  <si>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</si>
  <si>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</si>
  <si>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</si>
  <si>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</si>
  <si>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</si>
  <si>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</si>
  <si>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</si>
  <si>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</si>
  <si>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</si>
  <si>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</si>
  <si>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</si>
  <si>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</si>
  <si>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</si>
  <si>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</si>
  <si>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</si>
  <si>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</si>
  <si>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</si>
  <si>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</si>
  <si>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</si>
  <si>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</si>
  <si>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</si>
  <si>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</si>
  <si>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</si>
  <si>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</si>
  <si>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</si>
  <si>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</si>
  <si>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施工环保费</t>
  </si>
  <si>
    <t>102-3</t>
  </si>
  <si>
    <t>已包含在清单合计中材料、工程设备、专业工程暂估价合计</t>
  </si>
  <si>
    <t>清单     第100章   总则</t>
  </si>
  <si>
    <t>清单  第100章 合计   人民币</t>
  </si>
  <si>
    <t>竣工文件</t>
  </si>
  <si>
    <t/>
  </si>
  <si>
    <t>102</t>
  </si>
  <si>
    <t>工程管理</t>
  </si>
  <si>
    <t>104</t>
  </si>
  <si>
    <t>金额</t>
  </si>
  <si>
    <t>已包含在清单合计中安全生产费（投标控制价的1.5%）</t>
  </si>
  <si>
    <t>工程名称:</t>
  </si>
  <si>
    <r>
      <t>清单  第</t>
    </r>
    <r>
      <rPr>
        <b/>
        <sz val="12"/>
        <rFont val="宋体"/>
        <family val="0"/>
      </rPr>
      <t>300章 合计   人民币</t>
    </r>
  </si>
  <si>
    <r>
      <t>清单     第</t>
    </r>
    <r>
      <rPr>
        <b/>
        <sz val="14"/>
        <rFont val="宋体"/>
        <family val="0"/>
      </rPr>
      <t>300章  路面</t>
    </r>
  </si>
  <si>
    <t>第100章至第700章清单合计</t>
  </si>
  <si>
    <r>
      <t>清单合计减去材料、工程设备、专业工程暂估价、安全生产费合计
(</t>
    </r>
    <r>
      <rPr>
        <sz val="10.5"/>
        <rFont val="宋体"/>
        <family val="0"/>
      </rPr>
      <t>8</t>
    </r>
    <r>
      <rPr>
        <sz val="10.5"/>
        <rFont val="宋体"/>
        <family val="0"/>
      </rPr>
      <t>-</t>
    </r>
    <r>
      <rPr>
        <sz val="10.5"/>
        <rFont val="宋体"/>
        <family val="0"/>
      </rPr>
      <t>9</t>
    </r>
    <r>
      <rPr>
        <sz val="10.5"/>
        <rFont val="宋体"/>
        <family val="0"/>
      </rPr>
      <t>-</t>
    </r>
    <r>
      <rPr>
        <sz val="10.5"/>
        <rFont val="宋体"/>
        <family val="0"/>
      </rPr>
      <t>10</t>
    </r>
    <r>
      <rPr>
        <sz val="10.5"/>
        <rFont val="宋体"/>
        <family val="0"/>
      </rPr>
      <t>=</t>
    </r>
    <r>
      <rPr>
        <sz val="10.5"/>
        <rFont val="宋体"/>
        <family val="0"/>
      </rPr>
      <t>11</t>
    </r>
    <r>
      <rPr>
        <sz val="10.5"/>
        <rFont val="宋体"/>
        <family val="0"/>
      </rPr>
      <t>)（评标价）</t>
    </r>
  </si>
  <si>
    <t>按上项（11）金额的3%作为不可预见因素的暂定金额</t>
  </si>
  <si>
    <t>投标价（8+12=13）</t>
  </si>
  <si>
    <t>昌平回龙观至海淀上地地区自行车专用路工程-彩色铺装工程</t>
  </si>
  <si>
    <t>315-1</t>
  </si>
  <si>
    <t>m2</t>
  </si>
  <si>
    <t>彩色铺装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</si>
</sst>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42" applyFill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42" applyFont="1" applyFill="1">
      <alignment vertical="center"/>
      <protection/>
    </xf>
    <xf numFmtId="0" fontId="48" fillId="0" borderId="0" xfId="0" applyFont="1" applyFill="1" applyAlignment="1">
      <alignment vertical="center"/>
    </xf>
    <xf numFmtId="49" fontId="48" fillId="0" borderId="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shrinkToFit="1"/>
    </xf>
    <xf numFmtId="49" fontId="48" fillId="0" borderId="0" xfId="0" applyNumberFormat="1" applyFont="1" applyFill="1" applyAlignment="1">
      <alignment vertical="center"/>
    </xf>
    <xf numFmtId="0" fontId="48" fillId="0" borderId="0" xfId="0" applyNumberFormat="1" applyFont="1" applyFill="1" applyAlignment="1">
      <alignment horizontal="center" vertical="center" shrinkToFit="1"/>
    </xf>
    <xf numFmtId="0" fontId="48" fillId="0" borderId="0" xfId="0" applyFont="1" applyFill="1" applyAlignment="1">
      <alignment vertical="center" shrinkToFit="1"/>
    </xf>
    <xf numFmtId="0" fontId="49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shrinkToFit="1"/>
    </xf>
    <xf numFmtId="177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1" fillId="0" borderId="0" xfId="0" applyFont="1" applyFill="1" applyAlignment="1">
      <alignment vertical="center"/>
    </xf>
    <xf numFmtId="0" fontId="50" fillId="0" borderId="11" xfId="40" applyFont="1" applyFill="1" applyBorder="1" applyAlignment="1">
      <alignment horizontal="center" vertical="center" wrapText="1"/>
      <protection/>
    </xf>
    <xf numFmtId="0" fontId="50" fillId="0" borderId="12" xfId="40" applyFont="1" applyFill="1" applyBorder="1" applyAlignment="1">
      <alignment horizontal="left" vertical="center" wrapText="1"/>
      <protection/>
    </xf>
    <xf numFmtId="0" fontId="50" fillId="0" borderId="12" xfId="40" applyFont="1" applyFill="1" applyBorder="1" applyAlignment="1">
      <alignment horizontal="center" vertical="center" wrapText="1"/>
      <protection/>
    </xf>
    <xf numFmtId="176" fontId="51" fillId="0" borderId="10" xfId="0" applyNumberFormat="1" applyFont="1" applyFill="1" applyBorder="1" applyAlignment="1">
      <alignment horizontal="center" vertical="center" shrinkToFit="1"/>
    </xf>
    <xf numFmtId="2" fontId="50" fillId="0" borderId="12" xfId="40" applyNumberFormat="1" applyFont="1" applyFill="1" applyBorder="1" applyAlignment="1">
      <alignment horizontal="center" vertical="center" wrapText="1"/>
      <protection/>
    </xf>
    <xf numFmtId="1" fontId="50" fillId="0" borderId="12" xfId="40" applyNumberFormat="1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/>
      <protection/>
    </xf>
    <xf numFmtId="0" fontId="8" fillId="0" borderId="10" xfId="42" applyFont="1" applyFill="1" applyBorder="1" applyAlignment="1">
      <alignment horizontal="center" vertical="center"/>
      <protection/>
    </xf>
    <xf numFmtId="0" fontId="7" fillId="0" borderId="13" xfId="42" applyFont="1" applyFill="1" applyBorder="1" applyAlignment="1">
      <alignment horizontal="center" vertical="center"/>
      <protection/>
    </xf>
    <xf numFmtId="0" fontId="51" fillId="0" borderId="14" xfId="0" applyFont="1" applyFill="1" applyBorder="1" applyAlignment="1">
      <alignment horizontal="right" vertical="center" wrapText="1"/>
    </xf>
    <xf numFmtId="0" fontId="51" fillId="0" borderId="14" xfId="0" applyFont="1" applyFill="1" applyBorder="1" applyAlignment="1">
      <alignment vertical="center" wrapText="1"/>
    </xf>
    <xf numFmtId="0" fontId="50" fillId="0" borderId="12" xfId="40" applyFont="1" applyFill="1" applyBorder="1" applyAlignment="1">
      <alignment horizontal="center" vertical="center" wrapText="1"/>
      <protection/>
    </xf>
    <xf numFmtId="177" fontId="0" fillId="0" borderId="10" xfId="42" applyNumberFormat="1" applyFont="1" applyFill="1" applyBorder="1" applyAlignment="1">
      <alignment horizontal="center" vertical="center" shrinkToFit="1"/>
      <protection/>
    </xf>
    <xf numFmtId="177" fontId="0" fillId="0" borderId="10" xfId="42" applyNumberFormat="1" applyFont="1" applyFill="1" applyBorder="1" applyAlignment="1" applyProtection="1">
      <alignment horizontal="center" vertical="center" shrinkToFit="1"/>
      <protection hidden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right" vertical="center"/>
    </xf>
    <xf numFmtId="177" fontId="5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14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 shrinkToFit="1"/>
    </xf>
    <xf numFmtId="0" fontId="8" fillId="0" borderId="15" xfId="42" applyFont="1" applyFill="1" applyBorder="1" applyAlignment="1">
      <alignment horizontal="center" vertical="center" wrapText="1"/>
      <protection/>
    </xf>
    <xf numFmtId="0" fontId="8" fillId="0" borderId="16" xfId="42" applyFont="1" applyFill="1" applyBorder="1" applyAlignment="1">
      <alignment horizontal="center" vertical="center" wrapText="1"/>
      <protection/>
    </xf>
    <xf numFmtId="0" fontId="4" fillId="0" borderId="0" xfId="42" applyFont="1" applyFill="1" applyAlignment="1">
      <alignment horizontal="center" vertical="center"/>
      <protection/>
    </xf>
    <xf numFmtId="0" fontId="8" fillId="0" borderId="10" xfId="42" applyFont="1" applyFill="1" applyBorder="1" applyAlignment="1">
      <alignment horizontal="center" vertical="center" wrapText="1"/>
      <protection/>
    </xf>
    <xf numFmtId="0" fontId="51" fillId="0" borderId="14" xfId="0" applyFont="1" applyFill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9.375" style="4" customWidth="1"/>
    <col min="2" max="2" width="27.625" style="4" customWidth="1"/>
    <col min="3" max="3" width="8.50390625" style="4" customWidth="1"/>
    <col min="4" max="6" width="11.625" style="4" customWidth="1"/>
    <col min="7" max="16384" width="9.00390625" style="4" customWidth="1"/>
  </cols>
  <sheetData>
    <row r="1" spans="1:6" ht="34.5" customHeight="1">
      <c r="A1" s="36" t="s">
        <v>0</v>
      </c>
      <c r="B1" s="36"/>
      <c r="C1" s="36"/>
      <c r="D1" s="36"/>
      <c r="E1" s="36"/>
      <c r="F1" s="36"/>
    </row>
    <row r="2" spans="1:6" ht="34.5" customHeight="1">
      <c r="A2" s="4" t="s">
        <v>18</v>
      </c>
      <c r="B2" s="37" t="s">
        <v>47</v>
      </c>
      <c r="C2" s="37"/>
      <c r="D2" s="37"/>
      <c r="E2" s="41" t="s">
        <v>5</v>
      </c>
      <c r="F2" s="41"/>
    </row>
    <row r="3" spans="1:6" ht="34.5" customHeight="1">
      <c r="A3" s="38" t="s">
        <v>31</v>
      </c>
      <c r="B3" s="38"/>
      <c r="C3" s="38"/>
      <c r="D3" s="38"/>
      <c r="E3" s="38"/>
      <c r="F3" s="38"/>
    </row>
    <row r="4" spans="1:6" ht="36" customHeight="1">
      <c r="A4" s="7" t="s">
        <v>20</v>
      </c>
      <c r="B4" s="7" t="s">
        <v>21</v>
      </c>
      <c r="C4" s="7" t="s">
        <v>1</v>
      </c>
      <c r="D4" s="7" t="s">
        <v>2</v>
      </c>
      <c r="E4" s="7" t="s">
        <v>3</v>
      </c>
      <c r="F4" s="7" t="s">
        <v>4</v>
      </c>
    </row>
    <row r="5" spans="1:6" s="19" customFormat="1" ht="33" customHeight="1">
      <c r="A5" s="34" t="s">
        <v>35</v>
      </c>
      <c r="B5" s="35" t="s">
        <v>36</v>
      </c>
      <c r="C5" s="34" t="s">
        <v>34</v>
      </c>
      <c r="D5" s="34" t="s">
        <v>34</v>
      </c>
      <c r="E5" s="17"/>
      <c r="F5" s="18"/>
    </row>
    <row r="6" spans="1:6" s="19" customFormat="1" ht="33" customHeight="1">
      <c r="A6" s="34" t="s">
        <v>22</v>
      </c>
      <c r="B6" s="35" t="s">
        <v>33</v>
      </c>
      <c r="C6" s="34" t="s">
        <v>23</v>
      </c>
      <c r="D6" s="34">
        <v>1</v>
      </c>
      <c r="E6" s="17"/>
      <c r="F6" s="18">
        <f>ROUND(D6*E6,0)</f>
        <v>0</v>
      </c>
    </row>
    <row r="7" spans="1:6" s="19" customFormat="1" ht="33" customHeight="1">
      <c r="A7" s="34" t="s">
        <v>27</v>
      </c>
      <c r="B7" s="35" t="s">
        <v>28</v>
      </c>
      <c r="C7" s="34" t="s">
        <v>23</v>
      </c>
      <c r="D7" s="34">
        <v>1</v>
      </c>
      <c r="E7" s="17"/>
      <c r="F7" s="18">
        <f>ROUND(D7*E7,0)</f>
        <v>0</v>
      </c>
    </row>
    <row r="8" spans="1:6" s="19" customFormat="1" ht="33" customHeight="1">
      <c r="A8" s="34" t="s">
        <v>29</v>
      </c>
      <c r="B8" s="35" t="s">
        <v>24</v>
      </c>
      <c r="C8" s="34" t="s">
        <v>23</v>
      </c>
      <c r="D8" s="34">
        <v>1</v>
      </c>
      <c r="E8" s="17"/>
      <c r="F8" s="18">
        <f>ROUND(D8*E8,0)</f>
        <v>0</v>
      </c>
    </row>
    <row r="9" spans="1:6" s="19" customFormat="1" ht="33" customHeight="1">
      <c r="A9" s="34" t="s">
        <v>37</v>
      </c>
      <c r="B9" s="35" t="s">
        <v>26</v>
      </c>
      <c r="C9" s="34" t="s">
        <v>34</v>
      </c>
      <c r="D9" s="34"/>
      <c r="E9" s="17"/>
      <c r="F9" s="18"/>
    </row>
    <row r="10" spans="1:6" s="19" customFormat="1" ht="33" customHeight="1">
      <c r="A10" s="34" t="s">
        <v>25</v>
      </c>
      <c r="B10" s="35" t="s">
        <v>26</v>
      </c>
      <c r="C10" s="34" t="s">
        <v>23</v>
      </c>
      <c r="D10" s="34">
        <v>1</v>
      </c>
      <c r="E10" s="17"/>
      <c r="F10" s="18">
        <f>ROUND(D10*E10,0)</f>
        <v>0</v>
      </c>
    </row>
    <row r="11" spans="1:14" s="14" customFormat="1" ht="39" customHeight="1">
      <c r="A11" s="39" t="s">
        <v>32</v>
      </c>
      <c r="B11" s="39"/>
      <c r="C11" s="39"/>
      <c r="D11" s="40">
        <f>ROUND(SUM(F5:F10),0)</f>
        <v>0</v>
      </c>
      <c r="E11" s="40"/>
      <c r="F11" s="15" t="s">
        <v>19</v>
      </c>
      <c r="G11" s="16"/>
      <c r="H11" s="16"/>
      <c r="I11" s="16"/>
      <c r="J11" s="16"/>
      <c r="K11" s="16"/>
      <c r="L11" s="16"/>
      <c r="M11" s="16"/>
      <c r="N11" s="16"/>
    </row>
    <row r="12" ht="32.25" customHeight="1"/>
    <row r="13" ht="25.5" customHeight="1">
      <c r="A13" s="12"/>
    </row>
  </sheetData>
  <sheetProtection password="C257" sheet="1"/>
  <protectedRanges>
    <protectedRange sqref="E6:E8 E10" name="区域1"/>
  </protectedRanges>
  <mergeCells count="6">
    <mergeCell ref="A1:F1"/>
    <mergeCell ref="B2:D2"/>
    <mergeCell ref="A3:F3"/>
    <mergeCell ref="A11:C11"/>
    <mergeCell ref="D11:E11"/>
    <mergeCell ref="E2:F2"/>
  </mergeCells>
  <printOptions/>
  <pageMargins left="0.7086614173228347" right="0.52" top="0.7480314960629921" bottom="1.3385826771653544" header="0.31496062992125984" footer="0.78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375" style="9" customWidth="1"/>
    <col min="2" max="2" width="27.625" style="4" customWidth="1"/>
    <col min="3" max="3" width="8.625" style="4" customWidth="1"/>
    <col min="4" max="4" width="11.625" style="10" customWidth="1"/>
    <col min="5" max="6" width="11.625" style="11" customWidth="1"/>
    <col min="7" max="7" width="9.00390625" style="4" customWidth="1"/>
    <col min="8" max="8" width="13.875" style="4" bestFit="1" customWidth="1"/>
    <col min="9" max="16384" width="9.00390625" style="4" customWidth="1"/>
  </cols>
  <sheetData>
    <row r="1" spans="1:6" ht="34.5" customHeight="1">
      <c r="A1" s="36" t="s">
        <v>0</v>
      </c>
      <c r="B1" s="36"/>
      <c r="C1" s="36"/>
      <c r="D1" s="36"/>
      <c r="E1" s="36"/>
      <c r="F1" s="36"/>
    </row>
    <row r="2" spans="1:6" ht="34.5" customHeight="1">
      <c r="A2" s="5" t="s">
        <v>18</v>
      </c>
      <c r="B2" s="37" t="str">
        <f>'第100章'!B2</f>
        <v>昌平回龙观至海淀上地地区自行车专用路工程-彩色铺装工程</v>
      </c>
      <c r="C2" s="37"/>
      <c r="D2" s="37"/>
      <c r="E2" s="42" t="s">
        <v>6</v>
      </c>
      <c r="F2" s="42"/>
    </row>
    <row r="3" spans="1:6" ht="34.5" customHeight="1">
      <c r="A3" s="38" t="s">
        <v>42</v>
      </c>
      <c r="B3" s="38"/>
      <c r="C3" s="38"/>
      <c r="D3" s="38"/>
      <c r="E3" s="38"/>
      <c r="F3" s="38"/>
    </row>
    <row r="4" spans="1:6" ht="36" customHeight="1">
      <c r="A4" s="6" t="s">
        <v>20</v>
      </c>
      <c r="B4" s="7" t="s">
        <v>21</v>
      </c>
      <c r="C4" s="7" t="s">
        <v>1</v>
      </c>
      <c r="D4" s="8" t="s">
        <v>2</v>
      </c>
      <c r="E4" s="13" t="s">
        <v>3</v>
      </c>
      <c r="F4" s="13" t="s">
        <v>4</v>
      </c>
    </row>
    <row r="5" spans="1:6" s="19" customFormat="1" ht="30" customHeight="1">
      <c r="A5" s="20">
        <v>315</v>
      </c>
      <c r="B5" s="21" t="s">
        <v>50</v>
      </c>
      <c r="C5" s="22"/>
      <c r="D5" s="25"/>
      <c r="E5" s="23"/>
      <c r="F5" s="18"/>
    </row>
    <row r="6" spans="1:6" s="19" customFormat="1" ht="34.5" customHeight="1">
      <c r="A6" s="20" t="s">
        <v>48</v>
      </c>
      <c r="B6" s="21" t="s">
        <v>50</v>
      </c>
      <c r="C6" s="31" t="s">
        <v>49</v>
      </c>
      <c r="D6" s="24">
        <v>42743</v>
      </c>
      <c r="E6" s="23"/>
      <c r="F6" s="18">
        <f>ROUND(D6*E6,0)</f>
        <v>0</v>
      </c>
    </row>
    <row r="7" spans="1:6" s="14" customFormat="1" ht="39" customHeight="1">
      <c r="A7" s="39" t="s">
        <v>41</v>
      </c>
      <c r="B7" s="39"/>
      <c r="C7" s="39"/>
      <c r="D7" s="40">
        <f>ROUND(SUM(F5:F6),0)</f>
        <v>0</v>
      </c>
      <c r="E7" s="40"/>
      <c r="F7" s="13" t="s">
        <v>19</v>
      </c>
    </row>
  </sheetData>
  <sheetProtection password="C257" sheet="1"/>
  <protectedRanges>
    <protectedRange sqref="E6" name="区域1"/>
  </protectedRanges>
  <mergeCells count="6">
    <mergeCell ref="A1:F1"/>
    <mergeCell ref="B2:D2"/>
    <mergeCell ref="E2:F2"/>
    <mergeCell ref="A3:F3"/>
    <mergeCell ref="A7:C7"/>
    <mergeCell ref="D7:E7"/>
  </mergeCells>
  <printOptions horizontalCentered="1"/>
  <pageMargins left="0.7480314960629921" right="0.7480314960629921" top="0.7874015748031497" bottom="1.1" header="0.5118110236220472" footer="0.7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I5" sqref="I5"/>
    </sheetView>
  </sheetViews>
  <sheetFormatPr defaultColWidth="9.00390625" defaultRowHeight="14.25"/>
  <cols>
    <col min="1" max="2" width="9.125" style="1" customWidth="1"/>
    <col min="3" max="3" width="44.375" style="1" customWidth="1"/>
    <col min="4" max="4" width="19.375" style="1" customWidth="1"/>
    <col min="5" max="16384" width="9.00390625" style="1" customWidth="1"/>
  </cols>
  <sheetData>
    <row r="1" spans="1:4" ht="34.5" customHeight="1">
      <c r="A1" s="45" t="s">
        <v>7</v>
      </c>
      <c r="B1" s="45"/>
      <c r="C1" s="45"/>
      <c r="D1" s="45"/>
    </row>
    <row r="2" spans="1:4" s="2" customFormat="1" ht="34.5" customHeight="1">
      <c r="A2" s="30" t="s">
        <v>40</v>
      </c>
      <c r="B2" s="47" t="str">
        <f>'第100章'!B2</f>
        <v>昌平回龙观至海淀上地地区自行车专用路工程-彩色铺装工程</v>
      </c>
      <c r="C2" s="47"/>
      <c r="D2" s="29" t="s">
        <v>5</v>
      </c>
    </row>
    <row r="3" spans="1:4" s="3" customFormat="1" ht="34.5" customHeight="1">
      <c r="A3" s="26" t="s">
        <v>8</v>
      </c>
      <c r="B3" s="26" t="s">
        <v>9</v>
      </c>
      <c r="C3" s="26" t="s">
        <v>10</v>
      </c>
      <c r="D3" s="28" t="s">
        <v>38</v>
      </c>
    </row>
    <row r="4" spans="1:4" s="3" customFormat="1" ht="32.25" customHeight="1">
      <c r="A4" s="27">
        <v>1</v>
      </c>
      <c r="B4" s="27">
        <v>100</v>
      </c>
      <c r="C4" s="27" t="s">
        <v>11</v>
      </c>
      <c r="D4" s="32">
        <f>'第100章'!D11</f>
        <v>0</v>
      </c>
    </row>
    <row r="5" spans="1:4" s="3" customFormat="1" ht="32.25" customHeight="1">
      <c r="A5" s="27">
        <v>2</v>
      </c>
      <c r="B5" s="27">
        <v>200</v>
      </c>
      <c r="C5" s="27" t="s">
        <v>12</v>
      </c>
      <c r="D5" s="32"/>
    </row>
    <row r="6" spans="1:4" s="3" customFormat="1" ht="32.25" customHeight="1">
      <c r="A6" s="27">
        <v>3</v>
      </c>
      <c r="B6" s="27">
        <v>300</v>
      </c>
      <c r="C6" s="27" t="s">
        <v>13</v>
      </c>
      <c r="D6" s="32">
        <f>'第300章'!D7</f>
        <v>0</v>
      </c>
    </row>
    <row r="7" spans="1:4" s="3" customFormat="1" ht="32.25" customHeight="1">
      <c r="A7" s="27">
        <v>4</v>
      </c>
      <c r="B7" s="27">
        <v>400</v>
      </c>
      <c r="C7" s="27" t="s">
        <v>14</v>
      </c>
      <c r="D7" s="32"/>
    </row>
    <row r="8" spans="1:4" s="3" customFormat="1" ht="32.25" customHeight="1">
      <c r="A8" s="27">
        <v>5</v>
      </c>
      <c r="B8" s="27">
        <v>500</v>
      </c>
      <c r="C8" s="27" t="s">
        <v>15</v>
      </c>
      <c r="D8" s="32"/>
    </row>
    <row r="9" spans="1:4" s="3" customFormat="1" ht="32.25" customHeight="1">
      <c r="A9" s="27">
        <v>6</v>
      </c>
      <c r="B9" s="27">
        <v>600</v>
      </c>
      <c r="C9" s="27" t="s">
        <v>16</v>
      </c>
      <c r="D9" s="32"/>
    </row>
    <row r="10" spans="1:4" s="3" customFormat="1" ht="32.25" customHeight="1">
      <c r="A10" s="27">
        <v>7</v>
      </c>
      <c r="B10" s="27">
        <v>700</v>
      </c>
      <c r="C10" s="27" t="s">
        <v>17</v>
      </c>
      <c r="D10" s="32"/>
    </row>
    <row r="11" spans="1:4" s="3" customFormat="1" ht="32.25" customHeight="1">
      <c r="A11" s="27">
        <v>8</v>
      </c>
      <c r="B11" s="46" t="s">
        <v>43</v>
      </c>
      <c r="C11" s="46"/>
      <c r="D11" s="33">
        <f>SUM(D4:D10)</f>
        <v>0</v>
      </c>
    </row>
    <row r="12" spans="1:4" s="3" customFormat="1" ht="34.5" customHeight="1">
      <c r="A12" s="27">
        <v>9</v>
      </c>
      <c r="B12" s="46" t="s">
        <v>30</v>
      </c>
      <c r="C12" s="46"/>
      <c r="D12" s="32"/>
    </row>
    <row r="13" spans="1:4" s="3" customFormat="1" ht="34.5" customHeight="1">
      <c r="A13" s="27">
        <v>10</v>
      </c>
      <c r="B13" s="46" t="s">
        <v>39</v>
      </c>
      <c r="C13" s="46"/>
      <c r="D13" s="33">
        <f>ROUND((42743*220*1.5%),)</f>
        <v>141052</v>
      </c>
    </row>
    <row r="14" spans="1:4" s="3" customFormat="1" ht="36.75" customHeight="1">
      <c r="A14" s="27">
        <v>11</v>
      </c>
      <c r="B14" s="43" t="s">
        <v>44</v>
      </c>
      <c r="C14" s="44"/>
      <c r="D14" s="33">
        <f>ROUND(D11-D12-D13,0)</f>
        <v>-141052</v>
      </c>
    </row>
    <row r="15" spans="1:4" s="3" customFormat="1" ht="36.75" customHeight="1">
      <c r="A15" s="27">
        <v>12</v>
      </c>
      <c r="B15" s="43" t="s">
        <v>45</v>
      </c>
      <c r="C15" s="44"/>
      <c r="D15" s="33">
        <f>ROUND((D14*3%),)</f>
        <v>-4232</v>
      </c>
    </row>
    <row r="16" spans="1:4" s="3" customFormat="1" ht="38.25" customHeight="1">
      <c r="A16" s="27">
        <v>13</v>
      </c>
      <c r="B16" s="43" t="s">
        <v>46</v>
      </c>
      <c r="C16" s="44"/>
      <c r="D16" s="33">
        <f>D11+D15</f>
        <v>-4232</v>
      </c>
    </row>
  </sheetData>
  <sheetProtection password="C257" sheet="1"/>
  <mergeCells count="8">
    <mergeCell ref="B16:C16"/>
    <mergeCell ref="A1:D1"/>
    <mergeCell ref="B11:C11"/>
    <mergeCell ref="B12:C12"/>
    <mergeCell ref="B13:C13"/>
    <mergeCell ref="B14:C14"/>
    <mergeCell ref="B15:C15"/>
    <mergeCell ref="B2:C2"/>
  </mergeCells>
  <printOptions horizontalCentered="1"/>
  <pageMargins left="0.5905511811023623" right="0.5905511811023623" top="0.55" bottom="1.3779527559055118" header="0.34" footer="1.7716535433070868"/>
  <pageSetup horizontalDpi="300" verticalDpi="300" orientation="portrait" paperSize="9" r:id="rId1"/>
  <headerFooter alignWithMargins="0">
    <oddFooter xml:space="preserve">&amp;L&amp;"宋体,加粗"&amp;11投标书签署人签字：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2019-01-23T06:04:18Z</cp:lastPrinted>
  <dcterms:created xsi:type="dcterms:W3CDTF">2008-04-07T07:00:19Z</dcterms:created>
  <dcterms:modified xsi:type="dcterms:W3CDTF">2019-01-23T06:04:24Z</dcterms:modified>
  <cp:category/>
  <cp:version/>
  <cp:contentType/>
  <cp:contentStatus/>
</cp:coreProperties>
</file>