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840" windowHeight="10320" tabRatio="610" activeTab="2"/>
  </bookViews>
  <sheets>
    <sheet name="第100章" sheetId="1" r:id="rId1"/>
    <sheet name="第600章 " sheetId="2" r:id="rId2"/>
    <sheet name="汇总表" sheetId="3" r:id="rId3"/>
  </sheets>
  <definedNames>
    <definedName name="_xlnm.Print_Titles" localSheetId="1">'第600章 '!$1:$4</definedName>
  </definedNames>
  <calcPr fullCalcOnLoad="1"/>
</workbook>
</file>

<file path=xl/sharedStrings.xml><?xml version="1.0" encoding="utf-8"?>
<sst xmlns="http://schemas.openxmlformats.org/spreadsheetml/2006/main" count="67" uniqueCount="52">
  <si>
    <t>工程量清单</t>
  </si>
  <si>
    <t>工程名称：</t>
  </si>
  <si>
    <t>货币单位：人民币元</t>
  </si>
  <si>
    <t>清单     第100章   总则</t>
  </si>
  <si>
    <t>子目号</t>
  </si>
  <si>
    <t>子目名称</t>
  </si>
  <si>
    <t>单位</t>
  </si>
  <si>
    <t>数量</t>
  </si>
  <si>
    <t>单价</t>
  </si>
  <si>
    <t>合价</t>
  </si>
  <si>
    <t>102-1</t>
  </si>
  <si>
    <t xml:space="preserve">竣工文件 </t>
  </si>
  <si>
    <t>总额</t>
  </si>
  <si>
    <t>102-2</t>
  </si>
  <si>
    <t>施工环保费</t>
  </si>
  <si>
    <t>102-3</t>
  </si>
  <si>
    <t>安全生产费</t>
  </si>
  <si>
    <t>104-1</t>
  </si>
  <si>
    <t>承包人驻地建设</t>
  </si>
  <si>
    <t>清单  第100章 合计   人民币</t>
  </si>
  <si>
    <t>元</t>
  </si>
  <si>
    <t xml:space="preserve">  货币单位：人民币元</t>
  </si>
  <si>
    <t/>
  </si>
  <si>
    <t>-a</t>
  </si>
  <si>
    <t>m2</t>
  </si>
  <si>
    <t>工程量清单汇总表</t>
  </si>
  <si>
    <t>序号</t>
  </si>
  <si>
    <t>章次</t>
  </si>
  <si>
    <t>科   目   名   称</t>
  </si>
  <si>
    <t>金额（元）</t>
  </si>
  <si>
    <t>总则</t>
  </si>
  <si>
    <t>路基</t>
  </si>
  <si>
    <t>路面</t>
  </si>
  <si>
    <t>桥梁、涵洞</t>
  </si>
  <si>
    <t>隧道</t>
  </si>
  <si>
    <t>绿化及环境保护</t>
  </si>
  <si>
    <t>第100章至第700章清单合计</t>
  </si>
  <si>
    <t>已包含在清单合计中材料、工程设备、专业工程暂估价合计</t>
  </si>
  <si>
    <t>清单  第600章 合计   人民币</t>
  </si>
  <si>
    <t>安全设施及预埋管线</t>
  </si>
  <si>
    <t>清单     第600章  安全设施及预埋管线</t>
  </si>
  <si>
    <t>605-1</t>
  </si>
  <si>
    <t>热熔型涂料路面标线</t>
  </si>
  <si>
    <t>已包含在清单合计中的安全生产费(投标控制价1.5%)</t>
  </si>
  <si>
    <t>清单合计减去材料、工程设备、专业工程暂估价、安全生产费合计(8-9-10=11)（评标价）</t>
  </si>
  <si>
    <t>房山区道路交通标线整改覆划工程</t>
  </si>
  <si>
    <t>工程管理</t>
  </si>
  <si>
    <t>道路交通标线</t>
  </si>
  <si>
    <t>热熔标线</t>
  </si>
  <si>
    <r>
      <t>投标价（8=1</t>
    </r>
    <r>
      <rPr>
        <sz val="11.5"/>
        <rFont val="宋体"/>
        <family val="0"/>
      </rPr>
      <t>2</t>
    </r>
    <r>
      <rPr>
        <sz val="11.5"/>
        <rFont val="宋体"/>
        <family val="0"/>
      </rPr>
      <t>）</t>
    </r>
  </si>
  <si>
    <r>
      <t>6</t>
    </r>
    <r>
      <rPr>
        <sz val="11.5"/>
        <color indexed="8"/>
        <rFont val="宋体"/>
        <family val="0"/>
      </rPr>
      <t>05-10</t>
    </r>
  </si>
  <si>
    <t>铣刨标线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</si>
</sst>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0.000"/>
    <numFmt numFmtId="183" formatCode="#0.00"/>
    <numFmt numFmtId="184" formatCode="#0"/>
    <numFmt numFmtId="185" formatCode="0.0_ "/>
    <numFmt numFmtId="186" formatCode="#0.0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1.5"/>
      <name val="宋体"/>
      <family val="0"/>
    </font>
    <font>
      <sz val="11.5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1.5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1.5"/>
      <name val="Calibri"/>
      <family val="0"/>
    </font>
    <font>
      <sz val="11.5"/>
      <color indexed="8"/>
      <name val="Calibri"/>
      <family val="0"/>
    </font>
    <font>
      <b/>
      <sz val="16"/>
      <name val="Calibri"/>
      <family val="0"/>
    </font>
    <font>
      <u val="single"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10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 applyProtection="1">
      <alignment horizontal="center" vertical="center" shrinkToFit="1"/>
      <protection hidden="1"/>
    </xf>
    <xf numFmtId="0" fontId="46" fillId="0" borderId="0" xfId="0" applyFont="1" applyAlignment="1">
      <alignment vertical="center"/>
    </xf>
    <xf numFmtId="49" fontId="46" fillId="0" borderId="0" xfId="0" applyNumberFormat="1" applyFont="1" applyFill="1" applyAlignment="1">
      <alignment vertical="center"/>
    </xf>
    <xf numFmtId="177" fontId="46" fillId="0" borderId="0" xfId="0" applyNumberFormat="1" applyFont="1" applyAlignment="1">
      <alignment horizontal="center" vertical="center" shrinkToFit="1"/>
    </xf>
    <xf numFmtId="0" fontId="46" fillId="0" borderId="0" xfId="0" applyFont="1" applyAlignment="1">
      <alignment vertical="center" shrinkToFit="1"/>
    </xf>
    <xf numFmtId="49" fontId="46" fillId="0" borderId="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77" fontId="47" fillId="0" borderId="10" xfId="0" applyNumberFormat="1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 shrinkToFit="1"/>
    </xf>
    <xf numFmtId="176" fontId="48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32" borderId="10" xfId="47" applyFont="1" applyFill="1" applyBorder="1" applyAlignment="1" applyProtection="1">
      <alignment horizontal="center" vertical="center" wrapText="1"/>
      <protection/>
    </xf>
    <xf numFmtId="0" fontId="7" fillId="32" borderId="10" xfId="47" applyFont="1" applyFill="1" applyBorder="1" applyAlignment="1" applyProtection="1">
      <alignment horizontal="left" vertical="center" wrapText="1"/>
      <protection/>
    </xf>
    <xf numFmtId="183" fontId="7" fillId="32" borderId="10" xfId="47" applyNumberFormat="1" applyFont="1" applyFill="1" applyBorder="1" applyAlignment="1" applyProtection="1">
      <alignment horizontal="center" vertical="center" wrapText="1"/>
      <protection/>
    </xf>
    <xf numFmtId="183" fontId="49" fillId="32" borderId="12" xfId="40" applyNumberFormat="1" applyFont="1" applyFill="1" applyBorder="1" applyAlignment="1" applyProtection="1">
      <alignment horizontal="center" vertical="center" wrapText="1"/>
      <protection/>
    </xf>
    <xf numFmtId="183" fontId="4" fillId="32" borderId="10" xfId="47" applyNumberFormat="1" applyFont="1" applyFill="1" applyBorder="1" applyAlignment="1" applyProtection="1">
      <alignment horizontal="center" vertical="center" wrapText="1"/>
      <protection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47" applyFont="1" applyFill="1" applyBorder="1" applyAlignment="1" applyProtection="1">
      <alignment horizontal="left" vertical="center" wrapText="1"/>
      <protection/>
    </xf>
    <xf numFmtId="183" fontId="49" fillId="32" borderId="10" xfId="48" applyNumberFormat="1" applyFont="1" applyFill="1" applyBorder="1" applyAlignment="1" applyProtection="1">
      <alignment horizontal="center" vertical="center" wrapText="1"/>
      <protection/>
    </xf>
    <xf numFmtId="49" fontId="7" fillId="32" borderId="10" xfId="47" applyNumberFormat="1" applyFont="1" applyFill="1" applyBorder="1" applyAlignment="1" applyProtection="1">
      <alignment horizontal="center" vertical="center" wrapText="1"/>
      <protection/>
    </xf>
    <xf numFmtId="0" fontId="7" fillId="32" borderId="10" xfId="47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0" fontId="50" fillId="0" borderId="0" xfId="0" applyFont="1" applyFill="1" applyAlignment="1">
      <alignment horizontal="center" vertical="center"/>
    </xf>
    <xf numFmtId="177" fontId="50" fillId="0" borderId="0" xfId="0" applyNumberFormat="1" applyFont="1" applyFill="1" applyAlignment="1">
      <alignment horizontal="center" vertical="center"/>
    </xf>
    <xf numFmtId="0" fontId="46" fillId="0" borderId="0" xfId="0" applyFont="1" applyFill="1" applyBorder="1" applyAlignment="1" applyProtection="1">
      <alignment horizontal="left" vertical="center" wrapText="1"/>
      <protection hidden="1"/>
    </xf>
    <xf numFmtId="177" fontId="4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0" xfId="0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/>
    </xf>
    <xf numFmtId="177" fontId="50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right" vertical="center"/>
    </xf>
    <xf numFmtId="176" fontId="5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7" fontId="49" fillId="32" borderId="10" xfId="40" applyNumberFormat="1" applyFont="1" applyFill="1" applyBorder="1" applyAlignment="1" applyProtection="1">
      <alignment horizontal="center" vertical="center" shrinkToFit="1"/>
      <protection/>
    </xf>
    <xf numFmtId="177" fontId="49" fillId="32" borderId="12" xfId="40" applyNumberFormat="1" applyFont="1" applyFill="1" applyBorder="1" applyAlignment="1" applyProtection="1">
      <alignment horizontal="center" vertical="center" shrinkToFit="1"/>
      <protection/>
    </xf>
    <xf numFmtId="177" fontId="49" fillId="32" borderId="12" xfId="48" applyNumberFormat="1" applyFont="1" applyFill="1" applyBorder="1" applyAlignment="1" applyProtection="1">
      <alignment horizontal="center" vertical="center" shrinkToFit="1"/>
      <protection/>
    </xf>
  </cellXfs>
  <cellStyles count="5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适中" xfId="61"/>
    <cellStyle name="输出" xfId="62"/>
    <cellStyle name="输入" xfId="63"/>
    <cellStyle name="Followed Hyperlink" xfId="64"/>
    <cellStyle name="着色 1" xfId="65"/>
    <cellStyle name="着色 2" xfId="66"/>
    <cellStyle name="着色 3" xfId="67"/>
    <cellStyle name="着色 4" xfId="68"/>
    <cellStyle name="着色 5" xfId="69"/>
    <cellStyle name="着色 6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D14" sqref="D14"/>
    </sheetView>
  </sheetViews>
  <sheetFormatPr defaultColWidth="9.00390625" defaultRowHeight="14.25"/>
  <cols>
    <col min="1" max="1" width="10.125" style="21" customWidth="1"/>
    <col min="2" max="2" width="30.25390625" style="21" customWidth="1"/>
    <col min="3" max="3" width="9.00390625" style="21" customWidth="1"/>
    <col min="4" max="4" width="12.25390625" style="21" customWidth="1"/>
    <col min="5" max="5" width="10.00390625" style="21" customWidth="1"/>
    <col min="6" max="6" width="10.875" style="21" customWidth="1"/>
    <col min="7" max="7" width="12.25390625" style="21" customWidth="1"/>
    <col min="8" max="16384" width="9.00390625" style="21" customWidth="1"/>
  </cols>
  <sheetData>
    <row r="1" spans="1:6" ht="33" customHeight="1">
      <c r="A1" s="41" t="s">
        <v>0</v>
      </c>
      <c r="B1" s="41"/>
      <c r="C1" s="41"/>
      <c r="D1" s="41"/>
      <c r="E1" s="41"/>
      <c r="F1" s="41"/>
    </row>
    <row r="2" spans="1:6" s="20" customFormat="1" ht="33" customHeight="1">
      <c r="A2" s="20" t="s">
        <v>1</v>
      </c>
      <c r="B2" s="42" t="s">
        <v>45</v>
      </c>
      <c r="C2" s="42"/>
      <c r="D2" s="42"/>
      <c r="E2" s="43" t="s">
        <v>2</v>
      </c>
      <c r="F2" s="43"/>
    </row>
    <row r="3" spans="1:6" s="23" customFormat="1" ht="33" customHeight="1">
      <c r="A3" s="44" t="s">
        <v>3</v>
      </c>
      <c r="B3" s="44"/>
      <c r="C3" s="44"/>
      <c r="D3" s="44"/>
      <c r="E3" s="44"/>
      <c r="F3" s="44"/>
    </row>
    <row r="4" spans="1:6" ht="33" customHeight="1">
      <c r="A4" s="22" t="s">
        <v>4</v>
      </c>
      <c r="B4" s="22" t="s">
        <v>5</v>
      </c>
      <c r="C4" s="22" t="s">
        <v>6</v>
      </c>
      <c r="D4" s="22" t="s">
        <v>7</v>
      </c>
      <c r="E4" s="22" t="s">
        <v>8</v>
      </c>
      <c r="F4" s="22" t="s">
        <v>9</v>
      </c>
    </row>
    <row r="5" spans="1:6" ht="33" customHeight="1">
      <c r="A5" s="25">
        <v>102</v>
      </c>
      <c r="B5" s="36" t="s">
        <v>46</v>
      </c>
      <c r="C5" s="22"/>
      <c r="D5" s="22"/>
      <c r="E5" s="22"/>
      <c r="F5" s="22"/>
    </row>
    <row r="6" spans="1:6" s="24" customFormat="1" ht="33" customHeight="1">
      <c r="A6" s="25" t="s">
        <v>10</v>
      </c>
      <c r="B6" s="26" t="s">
        <v>11</v>
      </c>
      <c r="C6" s="25" t="s">
        <v>12</v>
      </c>
      <c r="D6" s="27">
        <v>1</v>
      </c>
      <c r="E6" s="63"/>
      <c r="F6" s="18">
        <f>ROUND(D6*E6,0)</f>
        <v>0</v>
      </c>
    </row>
    <row r="7" spans="1:6" s="24" customFormat="1" ht="33" customHeight="1">
      <c r="A7" s="25" t="s">
        <v>13</v>
      </c>
      <c r="B7" s="26" t="s">
        <v>14</v>
      </c>
      <c r="C7" s="25" t="s">
        <v>12</v>
      </c>
      <c r="D7" s="27">
        <v>1</v>
      </c>
      <c r="E7" s="64"/>
      <c r="F7" s="18">
        <f>ROUND(D7*E7,0)</f>
        <v>0</v>
      </c>
    </row>
    <row r="8" spans="1:6" s="24" customFormat="1" ht="33" customHeight="1">
      <c r="A8" s="25" t="s">
        <v>15</v>
      </c>
      <c r="B8" s="26" t="s">
        <v>16</v>
      </c>
      <c r="C8" s="25" t="s">
        <v>12</v>
      </c>
      <c r="D8" s="27">
        <v>1</v>
      </c>
      <c r="E8" s="64"/>
      <c r="F8" s="18">
        <f>ROUND(D8*E8,0)</f>
        <v>0</v>
      </c>
    </row>
    <row r="9" spans="1:6" s="24" customFormat="1" ht="33" customHeight="1">
      <c r="A9" s="25">
        <v>104</v>
      </c>
      <c r="B9" s="26" t="s">
        <v>18</v>
      </c>
      <c r="C9" s="25"/>
      <c r="D9" s="27"/>
      <c r="E9" s="34"/>
      <c r="F9" s="18"/>
    </row>
    <row r="10" spans="1:6" s="24" customFormat="1" ht="33" customHeight="1">
      <c r="A10" s="25" t="s">
        <v>17</v>
      </c>
      <c r="B10" s="26" t="s">
        <v>18</v>
      </c>
      <c r="C10" s="25" t="s">
        <v>12</v>
      </c>
      <c r="D10" s="27">
        <v>1</v>
      </c>
      <c r="E10" s="64"/>
      <c r="F10" s="18">
        <f>ROUND(D10*E10,0)</f>
        <v>0</v>
      </c>
    </row>
    <row r="11" spans="1:14" ht="33" customHeight="1">
      <c r="A11" s="45" t="s">
        <v>19</v>
      </c>
      <c r="B11" s="45"/>
      <c r="C11" s="45"/>
      <c r="D11" s="54">
        <f>ROUND(SUM(F6:F10),0)</f>
        <v>0</v>
      </c>
      <c r="E11" s="54"/>
      <c r="F11" s="28" t="s">
        <v>20</v>
      </c>
      <c r="G11" s="29"/>
      <c r="H11" s="29"/>
      <c r="I11" s="29"/>
      <c r="J11" s="29"/>
      <c r="K11" s="29"/>
      <c r="L11" s="29"/>
      <c r="M11" s="29"/>
      <c r="N11" s="29"/>
    </row>
    <row r="12" ht="32.25" customHeight="1"/>
    <row r="13" ht="25.5" customHeight="1">
      <c r="A13" s="30"/>
    </row>
  </sheetData>
  <sheetProtection password="834B" sheet="1"/>
  <protectedRanges>
    <protectedRange sqref="E6:E8 E10" name="区域1"/>
  </protectedRanges>
  <mergeCells count="6">
    <mergeCell ref="A1:F1"/>
    <mergeCell ref="B2:D2"/>
    <mergeCell ref="E2:F2"/>
    <mergeCell ref="A3:F3"/>
    <mergeCell ref="A11:C11"/>
    <mergeCell ref="D11:E11"/>
  </mergeCells>
  <printOptions horizontalCentered="1"/>
  <pageMargins left="0.5511811023622047" right="0.5511811023622047" top="0.7480314960629921" bottom="1.3385826771653544" header="0.31496062992125984" footer="1.062992125984252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E15" sqref="E15"/>
    </sheetView>
  </sheetViews>
  <sheetFormatPr defaultColWidth="9.00390625" defaultRowHeight="14.25"/>
  <cols>
    <col min="1" max="1" width="9.75390625" style="10" customWidth="1"/>
    <col min="2" max="2" width="32.50390625" style="9" customWidth="1"/>
    <col min="3" max="3" width="8.50390625" style="9" customWidth="1"/>
    <col min="4" max="4" width="10.625" style="11" customWidth="1"/>
    <col min="5" max="5" width="12.00390625" style="12" customWidth="1"/>
    <col min="6" max="6" width="12.125" style="12" customWidth="1"/>
    <col min="7" max="7" width="9.00390625" style="9" customWidth="1"/>
    <col min="8" max="8" width="14.625" style="9" customWidth="1"/>
    <col min="9" max="9" width="13.875" style="9" bestFit="1" customWidth="1"/>
    <col min="10" max="16384" width="9.00390625" style="9" customWidth="1"/>
  </cols>
  <sheetData>
    <row r="1" spans="1:6" ht="33" customHeight="1">
      <c r="A1" s="46" t="s">
        <v>0</v>
      </c>
      <c r="B1" s="46"/>
      <c r="C1" s="46"/>
      <c r="D1" s="47"/>
      <c r="E1" s="46"/>
      <c r="F1" s="46"/>
    </row>
    <row r="2" spans="1:6" ht="33" customHeight="1">
      <c r="A2" s="13" t="s">
        <v>1</v>
      </c>
      <c r="B2" s="48" t="str">
        <f>'第100章'!B2</f>
        <v>房山区道路交通标线整改覆划工程</v>
      </c>
      <c r="C2" s="48"/>
      <c r="D2" s="49"/>
      <c r="E2" s="50" t="s">
        <v>21</v>
      </c>
      <c r="F2" s="50"/>
    </row>
    <row r="3" spans="1:6" ht="39.75" customHeight="1">
      <c r="A3" s="51" t="s">
        <v>40</v>
      </c>
      <c r="B3" s="51"/>
      <c r="C3" s="51"/>
      <c r="D3" s="52"/>
      <c r="E3" s="51"/>
      <c r="F3" s="51"/>
    </row>
    <row r="4" spans="1:6" ht="39.75" customHeight="1">
      <c r="A4" s="14" t="s">
        <v>4</v>
      </c>
      <c r="B4" s="15" t="s">
        <v>5</v>
      </c>
      <c r="C4" s="15" t="s">
        <v>6</v>
      </c>
      <c r="D4" s="16" t="s">
        <v>7</v>
      </c>
      <c r="E4" s="17" t="s">
        <v>8</v>
      </c>
      <c r="F4" s="17" t="s">
        <v>9</v>
      </c>
    </row>
    <row r="5" spans="1:6" ht="39.75" customHeight="1">
      <c r="A5" s="31">
        <v>605</v>
      </c>
      <c r="B5" s="37" t="s">
        <v>47</v>
      </c>
      <c r="C5" s="15"/>
      <c r="D5" s="16"/>
      <c r="E5" s="17"/>
      <c r="F5" s="17"/>
    </row>
    <row r="6" spans="1:6" s="24" customFormat="1" ht="39.75" customHeight="1">
      <c r="A6" s="31" t="s">
        <v>41</v>
      </c>
      <c r="B6" s="32" t="s">
        <v>42</v>
      </c>
      <c r="C6" s="31" t="s">
        <v>22</v>
      </c>
      <c r="D6" s="33"/>
      <c r="E6" s="38"/>
      <c r="F6" s="18"/>
    </row>
    <row r="7" spans="1:6" s="24" customFormat="1" ht="39.75" customHeight="1">
      <c r="A7" s="31" t="s">
        <v>23</v>
      </c>
      <c r="B7" s="37" t="s">
        <v>48</v>
      </c>
      <c r="C7" s="31" t="s">
        <v>24</v>
      </c>
      <c r="D7" s="35">
        <v>24764</v>
      </c>
      <c r="E7" s="65"/>
      <c r="F7" s="18">
        <f>ROUND(D7*E7,0)</f>
        <v>0</v>
      </c>
    </row>
    <row r="8" spans="1:6" s="24" customFormat="1" ht="39.75" customHeight="1">
      <c r="A8" s="39" t="s">
        <v>50</v>
      </c>
      <c r="B8" s="40" t="s">
        <v>51</v>
      </c>
      <c r="C8" s="31" t="s">
        <v>24</v>
      </c>
      <c r="D8" s="35">
        <v>9906</v>
      </c>
      <c r="E8" s="65"/>
      <c r="F8" s="18">
        <f>ROUND(D8*E8,0)</f>
        <v>0</v>
      </c>
    </row>
    <row r="9" spans="1:6" ht="39.75" customHeight="1">
      <c r="A9" s="53" t="s">
        <v>38</v>
      </c>
      <c r="B9" s="53"/>
      <c r="C9" s="53"/>
      <c r="D9" s="54">
        <f>ROUND(SUM(F6:F8),0)</f>
        <v>0</v>
      </c>
      <c r="E9" s="54"/>
      <c r="F9" s="19" t="s">
        <v>20</v>
      </c>
    </row>
  </sheetData>
  <sheetProtection password="834B" sheet="1"/>
  <protectedRanges>
    <protectedRange sqref="E7:E8" name="区域1"/>
  </protectedRanges>
  <mergeCells count="6">
    <mergeCell ref="A1:F1"/>
    <mergeCell ref="B2:D2"/>
    <mergeCell ref="E2:F2"/>
    <mergeCell ref="A3:F3"/>
    <mergeCell ref="A9:C9"/>
    <mergeCell ref="D9:E9"/>
  </mergeCells>
  <printOptions horizontalCentered="1"/>
  <pageMargins left="0.5511811023622047" right="0.5511811023622047" top="0.7874015748031497" bottom="1.2598425196850394" header="0.5118110236220472" footer="0.984251968503937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F15" sqref="F15"/>
    </sheetView>
  </sheetViews>
  <sheetFormatPr defaultColWidth="9.00390625" defaultRowHeight="14.25"/>
  <cols>
    <col min="1" max="2" width="9.625" style="0" customWidth="1"/>
    <col min="3" max="3" width="42.375" style="0" customWidth="1"/>
    <col min="4" max="4" width="19.50390625" style="0" customWidth="1"/>
  </cols>
  <sheetData>
    <row r="1" spans="1:4" ht="33" customHeight="1">
      <c r="A1" s="59" t="s">
        <v>25</v>
      </c>
      <c r="B1" s="59"/>
      <c r="C1" s="59"/>
      <c r="D1" s="59"/>
    </row>
    <row r="2" spans="1:4" s="1" customFormat="1" ht="33" customHeight="1">
      <c r="A2" s="2" t="str">
        <f>"工程名称："</f>
        <v>工程名称：</v>
      </c>
      <c r="B2" s="60" t="str">
        <f>'第100章'!B2</f>
        <v>房山区道路交通标线整改覆划工程</v>
      </c>
      <c r="C2" s="60"/>
      <c r="D2" s="3" t="s">
        <v>21</v>
      </c>
    </row>
    <row r="3" spans="1:4" ht="33" customHeight="1">
      <c r="A3" s="4" t="s">
        <v>26</v>
      </c>
      <c r="B3" s="4" t="s">
        <v>27</v>
      </c>
      <c r="C3" s="4" t="s">
        <v>28</v>
      </c>
      <c r="D3" s="5" t="s">
        <v>29</v>
      </c>
    </row>
    <row r="4" spans="1:4" ht="33" customHeight="1">
      <c r="A4" s="6">
        <v>1</v>
      </c>
      <c r="B4" s="6">
        <v>100</v>
      </c>
      <c r="C4" s="6" t="s">
        <v>30</v>
      </c>
      <c r="D4" s="7">
        <f>'第100章'!D11</f>
        <v>0</v>
      </c>
    </row>
    <row r="5" spans="1:4" ht="33" customHeight="1">
      <c r="A5" s="6">
        <v>2</v>
      </c>
      <c r="B5" s="6">
        <v>200</v>
      </c>
      <c r="C5" s="6" t="s">
        <v>31</v>
      </c>
      <c r="D5" s="7"/>
    </row>
    <row r="6" spans="1:4" ht="33" customHeight="1">
      <c r="A6" s="6">
        <v>3</v>
      </c>
      <c r="B6" s="6">
        <v>300</v>
      </c>
      <c r="C6" s="6" t="s">
        <v>32</v>
      </c>
      <c r="D6" s="7"/>
    </row>
    <row r="7" spans="1:4" ht="33" customHeight="1">
      <c r="A7" s="6">
        <v>4</v>
      </c>
      <c r="B7" s="6">
        <v>400</v>
      </c>
      <c r="C7" s="6" t="s">
        <v>33</v>
      </c>
      <c r="D7" s="7"/>
    </row>
    <row r="8" spans="1:4" ht="33" customHeight="1">
      <c r="A8" s="6">
        <v>5</v>
      </c>
      <c r="B8" s="6">
        <v>500</v>
      </c>
      <c r="C8" s="6" t="s">
        <v>34</v>
      </c>
      <c r="D8" s="7"/>
    </row>
    <row r="9" spans="1:4" ht="33" customHeight="1">
      <c r="A9" s="6">
        <v>6</v>
      </c>
      <c r="B9" s="6">
        <v>600</v>
      </c>
      <c r="C9" s="6" t="s">
        <v>39</v>
      </c>
      <c r="D9" s="7">
        <f>'第600章 '!D9</f>
        <v>0</v>
      </c>
    </row>
    <row r="10" spans="1:4" ht="33" customHeight="1">
      <c r="A10" s="6">
        <v>7</v>
      </c>
      <c r="B10" s="6">
        <v>700</v>
      </c>
      <c r="C10" s="6" t="s">
        <v>35</v>
      </c>
      <c r="D10" s="7"/>
    </row>
    <row r="11" spans="1:4" ht="33" customHeight="1">
      <c r="A11" s="6">
        <v>8</v>
      </c>
      <c r="B11" s="56" t="s">
        <v>36</v>
      </c>
      <c r="C11" s="56"/>
      <c r="D11" s="8">
        <f>SUM(D4:D10)</f>
        <v>0</v>
      </c>
    </row>
    <row r="12" spans="1:4" ht="33" customHeight="1">
      <c r="A12" s="6">
        <v>9</v>
      </c>
      <c r="B12" s="56" t="s">
        <v>37</v>
      </c>
      <c r="C12" s="56"/>
      <c r="D12" s="8"/>
    </row>
    <row r="13" spans="1:4" ht="33" customHeight="1">
      <c r="A13" s="6">
        <v>10</v>
      </c>
      <c r="B13" s="56" t="s">
        <v>43</v>
      </c>
      <c r="C13" s="56"/>
      <c r="D13" s="8">
        <f>ROUND(1356331*1.5%,0)</f>
        <v>20345</v>
      </c>
    </row>
    <row r="14" spans="1:4" ht="33" customHeight="1">
      <c r="A14" s="6">
        <v>11</v>
      </c>
      <c r="B14" s="61" t="s">
        <v>44</v>
      </c>
      <c r="C14" s="62"/>
      <c r="D14" s="8">
        <f>ROUND(D11-D12-D13,0)</f>
        <v>-20345</v>
      </c>
    </row>
    <row r="15" spans="1:4" ht="33" customHeight="1">
      <c r="A15" s="6">
        <v>12</v>
      </c>
      <c r="B15" s="55" t="s">
        <v>49</v>
      </c>
      <c r="C15" s="56"/>
      <c r="D15" s="8">
        <f>D11</f>
        <v>0</v>
      </c>
    </row>
    <row r="16" spans="1:4" ht="30" customHeight="1">
      <c r="A16" s="57"/>
      <c r="B16" s="58"/>
      <c r="C16" s="58"/>
      <c r="D16" s="58"/>
    </row>
  </sheetData>
  <sheetProtection password="834B" sheet="1"/>
  <mergeCells count="8">
    <mergeCell ref="B15:C15"/>
    <mergeCell ref="A16:D16"/>
    <mergeCell ref="A1:D1"/>
    <mergeCell ref="B2:C2"/>
    <mergeCell ref="B11:C11"/>
    <mergeCell ref="B12:C12"/>
    <mergeCell ref="B13:C13"/>
    <mergeCell ref="B14:C14"/>
  </mergeCells>
  <printOptions horizontalCentered="1"/>
  <pageMargins left="0.7480314960629921" right="0.7480314960629921" top="0.7480314960629921" bottom="1.968503937007874" header="0.31496062992125984" footer="1.6929133858267718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hongyi</cp:lastModifiedBy>
  <cp:lastPrinted>2018-10-09T01:55:30Z</cp:lastPrinted>
  <dcterms:created xsi:type="dcterms:W3CDTF">2008-04-07T07:00:19Z</dcterms:created>
  <dcterms:modified xsi:type="dcterms:W3CDTF">2018-10-09T02:05:58Z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2052-10.1.0.6135</vt:lpwstr>
  </property>
</Properties>
</file>