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8970" tabRatio="610" activeTab="3"/>
  </bookViews>
  <sheets>
    <sheet name="第100章" sheetId="1" r:id="rId1"/>
    <sheet name="第200章" sheetId="2" r:id="rId2"/>
    <sheet name="第300章 " sheetId="3" r:id="rId3"/>
    <sheet name="汇总表" sheetId="4" r:id="rId4"/>
  </sheets>
  <definedNames>
    <definedName name="_xlnm.Print_Titles" localSheetId="1">'第200章'!$1:$4</definedName>
    <definedName name="_xlnm.Print_Titles" localSheetId="2">'第300章 '!$1:$4</definedName>
  </definedNames>
  <calcPr fullCalcOnLoad="1"/>
</workbook>
</file>

<file path=xl/sharedStrings.xml><?xml version="1.0" encoding="utf-8"?>
<sst xmlns="http://schemas.openxmlformats.org/spreadsheetml/2006/main" count="120" uniqueCount="75">
  <si>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</si>
  <si>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</si>
  <si>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</si>
  <si>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</si>
  <si>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</si>
  <si>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</si>
  <si>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</si>
  <si>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</si>
  <si>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</si>
  <si>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</si>
  <si>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</si>
  <si>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</si>
  <si>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</si>
  <si>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</si>
  <si>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</si>
  <si>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</si>
  <si>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</si>
  <si>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</si>
  <si>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</si>
  <si>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</si>
  <si>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金额（元）</t>
  </si>
  <si>
    <t>清单  第100章 合计   人民币</t>
  </si>
  <si>
    <t>第100章至第700章清单合计</t>
  </si>
  <si>
    <t>已包含在清单合计中材料、工程设备、专业工程暂估价合计</t>
  </si>
  <si>
    <t>子目号</t>
  </si>
  <si>
    <t>子目名称</t>
  </si>
  <si>
    <t>102-1</t>
  </si>
  <si>
    <t>竣工文件</t>
  </si>
  <si>
    <t>总额</t>
  </si>
  <si>
    <t>102-3</t>
  </si>
  <si>
    <t>安全生产费</t>
  </si>
  <si>
    <t>104-1</t>
  </si>
  <si>
    <t>承包人驻地建设</t>
  </si>
  <si>
    <t>102-2</t>
  </si>
  <si>
    <t>清单合计减去材料、工程设备、专业工程暂估价、安全生产费（非竞争性部分）合计(8-9-10=11)（评标价）</t>
  </si>
  <si>
    <t>施工环保费</t>
  </si>
  <si>
    <t/>
  </si>
  <si>
    <t>-a</t>
  </si>
  <si>
    <t>m2</t>
  </si>
  <si>
    <t>308-2</t>
  </si>
  <si>
    <t>清单  第200章 合计   人民币</t>
  </si>
  <si>
    <t>清单  第300章 合计   人民币</t>
  </si>
  <si>
    <t>已包含在清单合计中的安全生产费(非竞争性部分)</t>
  </si>
  <si>
    <t>103-1</t>
  </si>
  <si>
    <t>202-4</t>
  </si>
  <si>
    <t>清单     第100章   总则</t>
  </si>
  <si>
    <t>清单     第200章  路 基</t>
  </si>
  <si>
    <t>清单     第300章  路面</t>
  </si>
  <si>
    <t>-b</t>
  </si>
  <si>
    <t>309-2</t>
  </si>
  <si>
    <t>房山区贾金路地质灾害隐患防治工程</t>
  </si>
  <si>
    <t>临时道路修建、养护与拆除(包括原道路的养护费及现有道路防护)</t>
  </si>
  <si>
    <t>202-1</t>
  </si>
  <si>
    <t>清理与掘除</t>
  </si>
  <si>
    <t>清理坡面浮石</t>
  </si>
  <si>
    <t>m3</t>
  </si>
  <si>
    <t>202-3</t>
  </si>
  <si>
    <t>拆除结构物</t>
  </si>
  <si>
    <t>拆除旧挡墙</t>
  </si>
  <si>
    <t>铣刨旧路面</t>
  </si>
  <si>
    <t>沥青路面 厚6cm</t>
  </si>
  <si>
    <t>207-3</t>
  </si>
  <si>
    <t>浆砌片石截水沟</t>
  </si>
  <si>
    <t>209-1</t>
  </si>
  <si>
    <t>砌体挡土墙</t>
  </si>
  <si>
    <t>浆砌片石挡土墙</t>
  </si>
  <si>
    <t>212-4</t>
  </si>
  <si>
    <t>坡面防护</t>
  </si>
  <si>
    <t>SNS防护网</t>
  </si>
  <si>
    <t>乳化沥青粘层</t>
  </si>
  <si>
    <t>温拌中粒式沥青混凝土</t>
  </si>
  <si>
    <t>WAC-16 厚6cm</t>
  </si>
  <si>
    <t>按上项（11）金额的5%作为不可预见因素的暂定金额</t>
  </si>
  <si>
    <t>投标价（8+12=13）</t>
  </si>
  <si>
    <t>工程名称：房山区贾金路地质灾害隐患防治工程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</si>
</sst>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  <numFmt numFmtId="192" formatCode="#0.000"/>
    <numFmt numFmtId="193" formatCode="#0.00"/>
    <numFmt numFmtId="194" formatCode="#0.0"/>
    <numFmt numFmtId="195" formatCode="0.0000_ "/>
    <numFmt numFmtId="196" formatCode="0.000_ "/>
    <numFmt numFmtId="197" formatCode="0.00000_ "/>
    <numFmt numFmtId="198" formatCode="0.00_);[Red]\(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00"/>
    <numFmt numFmtId="204" formatCode="0.0000"/>
    <numFmt numFmtId="205" formatCode="0.0"/>
  </numFmts>
  <fonts count="5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.5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indexed="10"/>
      <name val="Calibri"/>
      <family val="0"/>
    </font>
    <font>
      <u val="single"/>
      <sz val="12"/>
      <name val="Calibri"/>
      <family val="0"/>
    </font>
    <font>
      <u val="single"/>
      <sz val="12"/>
      <name val="Cambria"/>
      <family val="0"/>
    </font>
    <font>
      <b/>
      <sz val="1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185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0" xfId="0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45" fillId="0" borderId="0" xfId="0" applyFont="1" applyAlignment="1">
      <alignment vertical="center"/>
    </xf>
    <xf numFmtId="49" fontId="45" fillId="0" borderId="0" xfId="0" applyNumberFormat="1" applyFont="1" applyFill="1" applyBorder="1" applyAlignment="1">
      <alignment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shrinkToFit="1"/>
    </xf>
    <xf numFmtId="184" fontId="47" fillId="0" borderId="10" xfId="0" applyNumberFormat="1" applyFont="1" applyFill="1" applyBorder="1" applyAlignment="1">
      <alignment horizontal="center" vertical="center" shrinkToFit="1"/>
    </xf>
    <xf numFmtId="185" fontId="45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5" fillId="0" borderId="10" xfId="0" applyFont="1" applyFill="1" applyBorder="1" applyAlignment="1">
      <alignment horizontal="center" vertical="center" shrinkToFit="1"/>
    </xf>
    <xf numFmtId="49" fontId="45" fillId="0" borderId="0" xfId="0" applyNumberFormat="1" applyFont="1" applyFill="1" applyAlignment="1">
      <alignment vertical="center"/>
    </xf>
    <xf numFmtId="0" fontId="45" fillId="0" borderId="0" xfId="0" applyFont="1" applyAlignment="1">
      <alignment vertical="center" shrinkToFi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6" fillId="0" borderId="10" xfId="0" applyNumberFormat="1" applyFont="1" applyFill="1" applyBorder="1" applyAlignment="1">
      <alignment horizontal="center" vertical="center" shrinkToFit="1"/>
    </xf>
    <xf numFmtId="0" fontId="45" fillId="0" borderId="0" xfId="0" applyNumberFormat="1" applyFont="1" applyAlignment="1">
      <alignment horizontal="center" vertical="center" shrinkToFit="1"/>
    </xf>
    <xf numFmtId="0" fontId="48" fillId="0" borderId="10" xfId="42" applyFont="1" applyFill="1" applyBorder="1" applyAlignment="1">
      <alignment horizontal="center" vertical="center" wrapText="1"/>
      <protection/>
    </xf>
    <xf numFmtId="0" fontId="48" fillId="0" borderId="10" xfId="42" applyFont="1" applyFill="1" applyBorder="1" applyAlignment="1">
      <alignment horizontal="left" vertical="center" wrapText="1"/>
      <protection/>
    </xf>
    <xf numFmtId="184" fontId="47" fillId="0" borderId="10" xfId="0" applyNumberFormat="1" applyFont="1" applyFill="1" applyBorder="1" applyAlignment="1" applyProtection="1">
      <alignment horizontal="center" vertical="center" shrinkToFit="1"/>
      <protection/>
    </xf>
    <xf numFmtId="185" fontId="47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7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8" fillId="0" borderId="10" xfId="40" applyFont="1" applyFill="1" applyBorder="1" applyAlignment="1">
      <alignment horizontal="center" vertical="center" wrapText="1"/>
      <protection/>
    </xf>
    <xf numFmtId="0" fontId="48" fillId="0" borderId="10" xfId="40" applyFont="1" applyFill="1" applyBorder="1" applyAlignment="1">
      <alignment horizontal="left" vertical="center" wrapText="1"/>
      <protection/>
    </xf>
    <xf numFmtId="0" fontId="48" fillId="0" borderId="10" xfId="40" applyFont="1" applyFill="1" applyBorder="1" applyAlignment="1">
      <alignment horizontal="right" vertical="center" wrapText="1"/>
      <protection/>
    </xf>
    <xf numFmtId="2" fontId="48" fillId="0" borderId="10" xfId="40" applyNumberFormat="1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85" fontId="0" fillId="0" borderId="10" xfId="0" applyNumberFormat="1" applyFont="1" applyBorder="1" applyAlignment="1" applyProtection="1">
      <alignment horizontal="center" vertical="center" shrinkToFit="1"/>
      <protection hidden="1"/>
    </xf>
    <xf numFmtId="0" fontId="45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185" fontId="50" fillId="0" borderId="10" xfId="0" applyNumberFormat="1" applyFont="1" applyFill="1" applyBorder="1" applyAlignment="1" applyProtection="1">
      <alignment horizontal="center" vertical="center" shrinkToFit="1"/>
      <protection hidden="1"/>
    </xf>
    <xf numFmtId="185" fontId="5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left" vertical="center" shrinkToFit="1"/>
      <protection hidden="1"/>
    </xf>
    <xf numFmtId="0" fontId="0" fillId="0" borderId="0" xfId="0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right" vertical="center"/>
    </xf>
    <xf numFmtId="0" fontId="52" fillId="0" borderId="0" xfId="0" applyFont="1" applyFill="1" applyAlignment="1">
      <alignment horizontal="center" vertical="center"/>
    </xf>
    <xf numFmtId="0" fontId="45" fillId="0" borderId="0" xfId="0" applyFont="1" applyFill="1" applyBorder="1" applyAlignment="1" applyProtection="1">
      <alignment horizontal="left" vertical="center" shrinkToFit="1"/>
      <protection hidden="1"/>
    </xf>
    <xf numFmtId="0" fontId="45" fillId="0" borderId="0" xfId="0" applyFont="1" applyFill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center" vertical="center"/>
    </xf>
    <xf numFmtId="0" fontId="45" fillId="0" borderId="12" xfId="0" applyFont="1" applyFill="1" applyBorder="1" applyAlignment="1" applyProtection="1">
      <alignment vertical="center" shrinkToFit="1"/>
      <protection hidden="1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184" fontId="48" fillId="0" borderId="10" xfId="40" applyNumberFormat="1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4" fontId="7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 applyProtection="1">
      <alignment vertical="center" shrinkToFit="1"/>
      <protection hidden="1"/>
    </xf>
    <xf numFmtId="184" fontId="7" fillId="0" borderId="10" xfId="0" applyNumberFormat="1" applyFont="1" applyFill="1" applyBorder="1" applyAlignment="1" applyProtection="1">
      <alignment horizontal="center" vertical="center" shrinkToFi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4">
      <selection activeCell="I9" sqref="I9"/>
    </sheetView>
  </sheetViews>
  <sheetFormatPr defaultColWidth="9.00390625" defaultRowHeight="14.25"/>
  <cols>
    <col min="1" max="1" width="9.50390625" style="1" customWidth="1"/>
    <col min="2" max="2" width="27.50390625" style="1" customWidth="1"/>
    <col min="3" max="3" width="9.00390625" style="1" customWidth="1"/>
    <col min="4" max="4" width="8.875" style="1" customWidth="1"/>
    <col min="5" max="5" width="10.625" style="1" customWidth="1"/>
    <col min="6" max="6" width="13.875" style="1" customWidth="1"/>
    <col min="7" max="16384" width="9.00390625" style="1" customWidth="1"/>
  </cols>
  <sheetData>
    <row r="1" spans="1:6" ht="48" customHeight="1">
      <c r="A1" s="45" t="s">
        <v>0</v>
      </c>
      <c r="B1" s="45"/>
      <c r="C1" s="45"/>
      <c r="D1" s="45"/>
      <c r="E1" s="45"/>
      <c r="F1" s="45"/>
    </row>
    <row r="2" spans="1:5" ht="33" customHeight="1">
      <c r="A2" s="1" t="s">
        <v>18</v>
      </c>
      <c r="B2" s="69" t="s">
        <v>50</v>
      </c>
      <c r="C2" s="46"/>
      <c r="D2" s="46"/>
      <c r="E2" s="1" t="s">
        <v>5</v>
      </c>
    </row>
    <row r="3" spans="1:6" s="27" customFormat="1" ht="30.75" customHeight="1">
      <c r="A3" s="47" t="s">
        <v>45</v>
      </c>
      <c r="B3" s="47"/>
      <c r="C3" s="47"/>
      <c r="D3" s="47"/>
      <c r="E3" s="47"/>
      <c r="F3" s="47"/>
    </row>
    <row r="4" spans="1:6" ht="38.25" customHeight="1">
      <c r="A4" s="3" t="s">
        <v>24</v>
      </c>
      <c r="B4" s="3" t="s">
        <v>25</v>
      </c>
      <c r="C4" s="3" t="s">
        <v>1</v>
      </c>
      <c r="D4" s="3" t="s">
        <v>2</v>
      </c>
      <c r="E4" s="3" t="s">
        <v>3</v>
      </c>
      <c r="F4" s="3" t="s">
        <v>4</v>
      </c>
    </row>
    <row r="5" spans="1:6" ht="48" customHeight="1">
      <c r="A5" s="30" t="s">
        <v>26</v>
      </c>
      <c r="B5" s="31" t="s">
        <v>27</v>
      </c>
      <c r="C5" s="30" t="s">
        <v>28</v>
      </c>
      <c r="D5" s="25">
        <v>1</v>
      </c>
      <c r="E5" s="68"/>
      <c r="F5" s="7">
        <f>ROUND(D5*E5,0)</f>
        <v>0</v>
      </c>
    </row>
    <row r="6" spans="1:6" ht="48" customHeight="1">
      <c r="A6" s="30" t="s">
        <v>33</v>
      </c>
      <c r="B6" s="31" t="s">
        <v>35</v>
      </c>
      <c r="C6" s="30" t="s">
        <v>28</v>
      </c>
      <c r="D6" s="25">
        <v>1</v>
      </c>
      <c r="E6" s="68"/>
      <c r="F6" s="7">
        <f>ROUND(D6*E6,0)</f>
        <v>0</v>
      </c>
    </row>
    <row r="7" spans="1:6" ht="48" customHeight="1">
      <c r="A7" s="30" t="s">
        <v>29</v>
      </c>
      <c r="B7" s="31" t="s">
        <v>30</v>
      </c>
      <c r="C7" s="30" t="s">
        <v>28</v>
      </c>
      <c r="D7" s="25">
        <v>1</v>
      </c>
      <c r="E7" s="71"/>
      <c r="F7" s="7">
        <f>ROUND(D7*E7,0)</f>
        <v>0</v>
      </c>
    </row>
    <row r="8" spans="1:6" ht="48" customHeight="1">
      <c r="A8" s="30" t="s">
        <v>43</v>
      </c>
      <c r="B8" s="31" t="s">
        <v>51</v>
      </c>
      <c r="C8" s="30" t="s">
        <v>28</v>
      </c>
      <c r="D8" s="25">
        <v>1</v>
      </c>
      <c r="E8" s="71"/>
      <c r="F8" s="7">
        <f>ROUND(D8*E8,0)</f>
        <v>0</v>
      </c>
    </row>
    <row r="9" spans="1:6" ht="48" customHeight="1">
      <c r="A9" s="30" t="s">
        <v>31</v>
      </c>
      <c r="B9" s="31" t="s">
        <v>32</v>
      </c>
      <c r="C9" s="30" t="s">
        <v>28</v>
      </c>
      <c r="D9" s="25">
        <v>1</v>
      </c>
      <c r="E9" s="71"/>
      <c r="F9" s="7">
        <f>ROUND(D9*E9,0)</f>
        <v>0</v>
      </c>
    </row>
    <row r="10" spans="1:14" ht="45.75" customHeight="1">
      <c r="A10" s="48" t="s">
        <v>21</v>
      </c>
      <c r="B10" s="48"/>
      <c r="C10" s="48"/>
      <c r="D10" s="49">
        <f>ROUND(SUM(F5:F9),0)</f>
        <v>0</v>
      </c>
      <c r="E10" s="49"/>
      <c r="F10" s="26" t="s">
        <v>19</v>
      </c>
      <c r="G10" s="10"/>
      <c r="H10" s="10"/>
      <c r="I10" s="10"/>
      <c r="J10" s="10"/>
      <c r="K10" s="10"/>
      <c r="L10" s="10"/>
      <c r="M10" s="10"/>
      <c r="N10" s="10"/>
    </row>
    <row r="11" ht="32.25" customHeight="1"/>
    <row r="12" ht="25.5" customHeight="1">
      <c r="A12" s="11"/>
    </row>
  </sheetData>
  <sheetProtection password="8779" sheet="1"/>
  <protectedRanges>
    <protectedRange sqref="E5:E9" name="区域1"/>
  </protectedRanges>
  <mergeCells count="5">
    <mergeCell ref="A1:F1"/>
    <mergeCell ref="B2:D2"/>
    <mergeCell ref="A3:F3"/>
    <mergeCell ref="A10:C10"/>
    <mergeCell ref="D10:E10"/>
  </mergeCells>
  <printOptions/>
  <pageMargins left="0.7086614173228347" right="0.7086614173228347" top="0.7480314960629921" bottom="1.3385826771653544" header="0.31496062992125984" footer="3.307086614173228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4">
      <selection activeCell="H14" sqref="H14"/>
    </sheetView>
  </sheetViews>
  <sheetFormatPr defaultColWidth="9.00390625" defaultRowHeight="14.25"/>
  <cols>
    <col min="1" max="1" width="11.00390625" style="1" customWidth="1"/>
    <col min="2" max="2" width="24.75390625" style="12" customWidth="1"/>
    <col min="3" max="3" width="9.50390625" style="1" customWidth="1"/>
    <col min="4" max="4" width="11.75390625" style="13" customWidth="1"/>
    <col min="5" max="5" width="9.375" style="14" customWidth="1"/>
    <col min="6" max="6" width="12.125" style="14" customWidth="1"/>
    <col min="7" max="8" width="9.00390625" style="1" customWidth="1"/>
    <col min="9" max="9" width="18.375" style="1" bestFit="1" customWidth="1"/>
    <col min="10" max="16384" width="9.00390625" style="1" customWidth="1"/>
  </cols>
  <sheetData>
    <row r="1" spans="1:6" ht="33.75" customHeight="1">
      <c r="A1" s="45" t="s">
        <v>0</v>
      </c>
      <c r="B1" s="45"/>
      <c r="C1" s="45"/>
      <c r="D1" s="45"/>
      <c r="E1" s="45"/>
      <c r="F1" s="45"/>
    </row>
    <row r="2" spans="1:6" ht="33.75" customHeight="1">
      <c r="A2" s="2" t="s">
        <v>18</v>
      </c>
      <c r="B2" s="51" t="str">
        <f>'第100章'!B2</f>
        <v>房山区贾金路地质灾害隐患防治工程</v>
      </c>
      <c r="C2" s="51"/>
      <c r="D2" s="51"/>
      <c r="E2" s="52" t="s">
        <v>6</v>
      </c>
      <c r="F2" s="52"/>
    </row>
    <row r="3" spans="1:6" ht="33.75" customHeight="1">
      <c r="A3" s="47" t="s">
        <v>46</v>
      </c>
      <c r="B3" s="47"/>
      <c r="C3" s="47"/>
      <c r="D3" s="47"/>
      <c r="E3" s="47"/>
      <c r="F3" s="47"/>
    </row>
    <row r="4" spans="1:6" ht="33.75" customHeight="1">
      <c r="A4" s="3" t="s">
        <v>24</v>
      </c>
      <c r="B4" s="3" t="s">
        <v>25</v>
      </c>
      <c r="C4" s="3" t="s">
        <v>1</v>
      </c>
      <c r="D4" s="4" t="s">
        <v>2</v>
      </c>
      <c r="E4" s="5" t="s">
        <v>3</v>
      </c>
      <c r="F4" s="5" t="s">
        <v>4</v>
      </c>
    </row>
    <row r="5" spans="1:9" s="34" customFormat="1" ht="29.25" customHeight="1">
      <c r="A5" s="36" t="s">
        <v>52</v>
      </c>
      <c r="B5" s="37" t="s">
        <v>53</v>
      </c>
      <c r="C5" s="36" t="s">
        <v>36</v>
      </c>
      <c r="D5" s="38" t="s">
        <v>36</v>
      </c>
      <c r="E5" s="32"/>
      <c r="F5" s="33"/>
      <c r="I5" s="35"/>
    </row>
    <row r="6" spans="1:9" s="34" customFormat="1" ht="29.25" customHeight="1">
      <c r="A6" s="36" t="s">
        <v>48</v>
      </c>
      <c r="B6" s="37" t="s">
        <v>54</v>
      </c>
      <c r="C6" s="36" t="s">
        <v>55</v>
      </c>
      <c r="D6" s="39">
        <v>4305</v>
      </c>
      <c r="E6" s="32"/>
      <c r="F6" s="33">
        <f>ROUND(D6*E6,0)</f>
        <v>0</v>
      </c>
      <c r="I6" s="35"/>
    </row>
    <row r="7" spans="1:6" s="34" customFormat="1" ht="29.25" customHeight="1">
      <c r="A7" s="36" t="s">
        <v>56</v>
      </c>
      <c r="B7" s="37" t="s">
        <v>57</v>
      </c>
      <c r="C7" s="36" t="s">
        <v>36</v>
      </c>
      <c r="D7" s="39" t="s">
        <v>36</v>
      </c>
      <c r="E7" s="32"/>
      <c r="F7" s="33"/>
    </row>
    <row r="8" spans="1:6" s="34" customFormat="1" ht="29.25" customHeight="1">
      <c r="A8" s="36" t="s">
        <v>37</v>
      </c>
      <c r="B8" s="37" t="s">
        <v>58</v>
      </c>
      <c r="C8" s="36" t="s">
        <v>55</v>
      </c>
      <c r="D8" s="39">
        <v>576.6</v>
      </c>
      <c r="E8" s="32"/>
      <c r="F8" s="33">
        <f aca="true" t="shared" si="0" ref="F7:F15">ROUND(D8*E8,0)</f>
        <v>0</v>
      </c>
    </row>
    <row r="9" spans="1:6" s="34" customFormat="1" ht="29.25" customHeight="1">
      <c r="A9" s="36" t="s">
        <v>44</v>
      </c>
      <c r="B9" s="37" t="s">
        <v>59</v>
      </c>
      <c r="C9" s="36" t="s">
        <v>36</v>
      </c>
      <c r="D9" s="39" t="s">
        <v>36</v>
      </c>
      <c r="E9" s="32"/>
      <c r="F9" s="33"/>
    </row>
    <row r="10" spans="1:6" s="34" customFormat="1" ht="29.25" customHeight="1">
      <c r="A10" s="36" t="s">
        <v>37</v>
      </c>
      <c r="B10" s="37" t="s">
        <v>60</v>
      </c>
      <c r="C10" s="36" t="s">
        <v>38</v>
      </c>
      <c r="D10" s="39">
        <v>6000</v>
      </c>
      <c r="E10" s="32"/>
      <c r="F10" s="33">
        <f t="shared" si="0"/>
        <v>0</v>
      </c>
    </row>
    <row r="11" spans="1:6" s="34" customFormat="1" ht="29.25" customHeight="1">
      <c r="A11" s="36" t="s">
        <v>61</v>
      </c>
      <c r="B11" s="37" t="s">
        <v>62</v>
      </c>
      <c r="C11" s="36" t="s">
        <v>55</v>
      </c>
      <c r="D11" s="39">
        <v>21.6</v>
      </c>
      <c r="E11" s="32"/>
      <c r="F11" s="33">
        <f t="shared" si="0"/>
        <v>0</v>
      </c>
    </row>
    <row r="12" spans="1:6" s="34" customFormat="1" ht="29.25" customHeight="1">
      <c r="A12" s="36" t="s">
        <v>63</v>
      </c>
      <c r="B12" s="37" t="s">
        <v>64</v>
      </c>
      <c r="C12" s="36" t="s">
        <v>36</v>
      </c>
      <c r="D12" s="39" t="s">
        <v>36</v>
      </c>
      <c r="E12" s="32"/>
      <c r="F12" s="33"/>
    </row>
    <row r="13" spans="1:6" s="34" customFormat="1" ht="29.25" customHeight="1">
      <c r="A13" s="36" t="s">
        <v>37</v>
      </c>
      <c r="B13" s="37" t="s">
        <v>65</v>
      </c>
      <c r="C13" s="36" t="s">
        <v>55</v>
      </c>
      <c r="D13" s="39">
        <v>4165</v>
      </c>
      <c r="E13" s="32"/>
      <c r="F13" s="33">
        <f t="shared" si="0"/>
        <v>0</v>
      </c>
    </row>
    <row r="14" spans="1:6" s="34" customFormat="1" ht="29.25" customHeight="1">
      <c r="A14" s="36" t="s">
        <v>66</v>
      </c>
      <c r="B14" s="37" t="s">
        <v>67</v>
      </c>
      <c r="C14" s="36" t="s">
        <v>36</v>
      </c>
      <c r="D14" s="39" t="s">
        <v>36</v>
      </c>
      <c r="E14" s="32"/>
      <c r="F14" s="33"/>
    </row>
    <row r="15" spans="1:6" s="34" customFormat="1" ht="29.25" customHeight="1">
      <c r="A15" s="36" t="s">
        <v>37</v>
      </c>
      <c r="B15" s="37" t="s">
        <v>68</v>
      </c>
      <c r="C15" s="36" t="s">
        <v>38</v>
      </c>
      <c r="D15" s="39">
        <v>4380</v>
      </c>
      <c r="E15" s="32"/>
      <c r="F15" s="33">
        <f t="shared" si="0"/>
        <v>0</v>
      </c>
    </row>
    <row r="16" spans="1:6" ht="29.25" customHeight="1">
      <c r="A16" s="48" t="s">
        <v>40</v>
      </c>
      <c r="B16" s="48"/>
      <c r="C16" s="48"/>
      <c r="D16" s="50">
        <f>ROUND(SUM(F5:F15),0)</f>
        <v>0</v>
      </c>
      <c r="E16" s="50"/>
      <c r="F16" s="8" t="s">
        <v>19</v>
      </c>
    </row>
  </sheetData>
  <sheetProtection password="8779" sheet="1"/>
  <protectedRanges>
    <protectedRange sqref="E6 E8 E10:E11 E13 E15" name="区域1"/>
  </protectedRanges>
  <mergeCells count="6">
    <mergeCell ref="A16:C16"/>
    <mergeCell ref="D16:E16"/>
    <mergeCell ref="A1:F1"/>
    <mergeCell ref="B2:D2"/>
    <mergeCell ref="E2:F2"/>
    <mergeCell ref="A3:F3"/>
  </mergeCells>
  <printOptions horizontalCentered="1"/>
  <pageMargins left="0.7480314960629921" right="0.7480314960629921" top="0.7874015748031497" bottom="1.4566929133858268" header="0.5118110236220472" footer="1.968503937007874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H8" sqref="H8"/>
    </sheetView>
  </sheetViews>
  <sheetFormatPr defaultColWidth="9.00390625" defaultRowHeight="14.25"/>
  <cols>
    <col min="1" max="1" width="11.00390625" style="23" customWidth="1"/>
    <col min="2" max="2" width="28.375" style="15" customWidth="1"/>
    <col min="3" max="3" width="8.50390625" style="15" customWidth="1"/>
    <col min="4" max="4" width="11.00390625" style="29" customWidth="1"/>
    <col min="5" max="5" width="9.375" style="40" customWidth="1"/>
    <col min="6" max="6" width="12.125" style="24" customWidth="1"/>
    <col min="7" max="7" width="9.00390625" style="15" customWidth="1"/>
    <col min="8" max="8" width="14.625" style="15" customWidth="1"/>
    <col min="9" max="9" width="13.875" style="15" bestFit="1" customWidth="1"/>
    <col min="10" max="16384" width="9.00390625" style="15" customWidth="1"/>
  </cols>
  <sheetData>
    <row r="1" spans="1:6" ht="24" customHeight="1">
      <c r="A1" s="54" t="s">
        <v>0</v>
      </c>
      <c r="B1" s="54"/>
      <c r="C1" s="54"/>
      <c r="D1" s="54"/>
      <c r="E1" s="54"/>
      <c r="F1" s="54"/>
    </row>
    <row r="2" spans="1:6" ht="24.75" customHeight="1">
      <c r="A2" s="16" t="s">
        <v>18</v>
      </c>
      <c r="B2" s="55" t="str">
        <f>'第100章'!B2</f>
        <v>房山区贾金路地质灾害隐患防治工程</v>
      </c>
      <c r="C2" s="55"/>
      <c r="D2" s="55"/>
      <c r="E2" s="56" t="s">
        <v>6</v>
      </c>
      <c r="F2" s="56"/>
    </row>
    <row r="3" spans="1:6" ht="30" customHeight="1">
      <c r="A3" s="57" t="s">
        <v>47</v>
      </c>
      <c r="B3" s="57"/>
      <c r="C3" s="57"/>
      <c r="D3" s="57"/>
      <c r="E3" s="57"/>
      <c r="F3" s="57"/>
    </row>
    <row r="4" spans="1:6" ht="28.5" customHeight="1">
      <c r="A4" s="17" t="s">
        <v>24</v>
      </c>
      <c r="B4" s="18" t="s">
        <v>25</v>
      </c>
      <c r="C4" s="18" t="s">
        <v>1</v>
      </c>
      <c r="D4" s="28" t="s">
        <v>2</v>
      </c>
      <c r="E4" s="19" t="s">
        <v>3</v>
      </c>
      <c r="F4" s="19" t="s">
        <v>4</v>
      </c>
    </row>
    <row r="5" spans="1:6" ht="29.25" customHeight="1">
      <c r="A5" s="36" t="s">
        <v>39</v>
      </c>
      <c r="B5" s="37" t="s">
        <v>69</v>
      </c>
      <c r="C5" s="36" t="s">
        <v>38</v>
      </c>
      <c r="D5" s="64">
        <v>6000</v>
      </c>
      <c r="E5" s="20"/>
      <c r="F5" s="21">
        <f>ROUND(D5*E5,0)</f>
        <v>0</v>
      </c>
    </row>
    <row r="6" spans="1:6" ht="29.25" customHeight="1">
      <c r="A6" s="36" t="s">
        <v>49</v>
      </c>
      <c r="B6" s="37" t="s">
        <v>70</v>
      </c>
      <c r="C6" s="36" t="s">
        <v>36</v>
      </c>
      <c r="D6" s="64" t="s">
        <v>36</v>
      </c>
      <c r="E6" s="20"/>
      <c r="F6" s="21"/>
    </row>
    <row r="7" spans="1:6" ht="29.25" customHeight="1">
      <c r="A7" s="36" t="s">
        <v>37</v>
      </c>
      <c r="B7" s="37" t="s">
        <v>71</v>
      </c>
      <c r="C7" s="36" t="s">
        <v>38</v>
      </c>
      <c r="D7" s="64">
        <v>6000</v>
      </c>
      <c r="E7" s="20"/>
      <c r="F7" s="21">
        <f>ROUND(D7*E7,0)</f>
        <v>0</v>
      </c>
    </row>
    <row r="8" spans="1:6" ht="29.25" customHeight="1">
      <c r="A8" s="53" t="s">
        <v>41</v>
      </c>
      <c r="B8" s="53"/>
      <c r="C8" s="53"/>
      <c r="D8" s="49">
        <f>ROUND(SUM(F5:F7),0)</f>
        <v>0</v>
      </c>
      <c r="E8" s="49"/>
      <c r="F8" s="22" t="s">
        <v>19</v>
      </c>
    </row>
  </sheetData>
  <sheetProtection password="8779" sheet="1"/>
  <protectedRanges>
    <protectedRange sqref="E5 E7" name="区域1"/>
  </protectedRanges>
  <mergeCells count="6">
    <mergeCell ref="A8:C8"/>
    <mergeCell ref="D8:E8"/>
    <mergeCell ref="A1:F1"/>
    <mergeCell ref="B2:D2"/>
    <mergeCell ref="E2:F2"/>
    <mergeCell ref="A3:F3"/>
  </mergeCells>
  <printOptions horizontalCentered="1"/>
  <pageMargins left="0.7480314960629921" right="0.7480314960629921" top="0.7874015748031497" bottom="1.2708333333333333" header="0.5118110236220472" footer="3.81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F12" sqref="F12"/>
    </sheetView>
  </sheetViews>
  <sheetFormatPr defaultColWidth="9.00390625" defaultRowHeight="14.25"/>
  <cols>
    <col min="1" max="1" width="8.00390625" style="0" customWidth="1"/>
    <col min="2" max="2" width="10.125" style="0" customWidth="1"/>
    <col min="3" max="3" width="43.50390625" style="0" customWidth="1"/>
    <col min="4" max="4" width="19.50390625" style="0" customWidth="1"/>
  </cols>
  <sheetData>
    <row r="1" spans="1:4" ht="33" customHeight="1">
      <c r="A1" s="62" t="s">
        <v>7</v>
      </c>
      <c r="B1" s="62"/>
      <c r="C1" s="62"/>
      <c r="D1" s="62"/>
    </row>
    <row r="2" spans="1:4" ht="39" customHeight="1">
      <c r="A2" s="70" t="s">
        <v>74</v>
      </c>
      <c r="B2" s="58"/>
      <c r="C2" s="58"/>
      <c r="D2" s="44" t="s">
        <v>5</v>
      </c>
    </row>
    <row r="3" spans="1:4" ht="39" customHeight="1">
      <c r="A3" s="6" t="s">
        <v>8</v>
      </c>
      <c r="B3" s="6" t="s">
        <v>9</v>
      </c>
      <c r="C3" s="6" t="s">
        <v>10</v>
      </c>
      <c r="D3" s="9" t="s">
        <v>20</v>
      </c>
    </row>
    <row r="4" spans="1:4" s="42" customFormat="1" ht="36.75" customHeight="1">
      <c r="A4" s="41">
        <v>1</v>
      </c>
      <c r="B4" s="41">
        <v>100</v>
      </c>
      <c r="C4" s="41" t="s">
        <v>11</v>
      </c>
      <c r="D4" s="43">
        <f>'第100章'!D10</f>
        <v>0</v>
      </c>
    </row>
    <row r="5" spans="1:4" s="42" customFormat="1" ht="36.75" customHeight="1">
      <c r="A5" s="41">
        <v>2</v>
      </c>
      <c r="B5" s="41">
        <v>200</v>
      </c>
      <c r="C5" s="41" t="s">
        <v>12</v>
      </c>
      <c r="D5" s="43">
        <f>'第200章'!D16</f>
        <v>0</v>
      </c>
    </row>
    <row r="6" spans="1:4" s="42" customFormat="1" ht="36.75" customHeight="1">
      <c r="A6" s="41">
        <v>3</v>
      </c>
      <c r="B6" s="41">
        <v>300</v>
      </c>
      <c r="C6" s="41" t="s">
        <v>13</v>
      </c>
      <c r="D6" s="43">
        <f>'第300章 '!D8</f>
        <v>0</v>
      </c>
    </row>
    <row r="7" spans="1:4" s="42" customFormat="1" ht="36.75" customHeight="1">
      <c r="A7" s="41">
        <v>4</v>
      </c>
      <c r="B7" s="41">
        <v>400</v>
      </c>
      <c r="C7" s="41" t="s">
        <v>14</v>
      </c>
      <c r="D7" s="43"/>
    </row>
    <row r="8" spans="1:4" s="42" customFormat="1" ht="36.75" customHeight="1">
      <c r="A8" s="41">
        <v>5</v>
      </c>
      <c r="B8" s="41">
        <v>500</v>
      </c>
      <c r="C8" s="41" t="s">
        <v>15</v>
      </c>
      <c r="D8" s="43"/>
    </row>
    <row r="9" spans="1:4" s="42" customFormat="1" ht="36.75" customHeight="1">
      <c r="A9" s="41">
        <v>6</v>
      </c>
      <c r="B9" s="41">
        <v>600</v>
      </c>
      <c r="C9" s="41" t="s">
        <v>16</v>
      </c>
      <c r="D9" s="43"/>
    </row>
    <row r="10" spans="1:4" s="42" customFormat="1" ht="36.75" customHeight="1">
      <c r="A10" s="41">
        <v>7</v>
      </c>
      <c r="B10" s="41">
        <v>700</v>
      </c>
      <c r="C10" s="41" t="s">
        <v>17</v>
      </c>
      <c r="D10" s="43"/>
    </row>
    <row r="11" spans="1:4" s="42" customFormat="1" ht="36.75" customHeight="1">
      <c r="A11" s="41">
        <v>8</v>
      </c>
      <c r="B11" s="61" t="s">
        <v>22</v>
      </c>
      <c r="C11" s="61"/>
      <c r="D11" s="43">
        <f>SUM(D4:D10)</f>
        <v>0</v>
      </c>
    </row>
    <row r="12" spans="1:4" s="42" customFormat="1" ht="36.75" customHeight="1">
      <c r="A12" s="41">
        <v>9</v>
      </c>
      <c r="B12" s="61" t="s">
        <v>23</v>
      </c>
      <c r="C12" s="61"/>
      <c r="D12" s="43"/>
    </row>
    <row r="13" spans="1:4" s="42" customFormat="1" ht="36.75" customHeight="1">
      <c r="A13" s="41">
        <v>10</v>
      </c>
      <c r="B13" s="61" t="s">
        <v>42</v>
      </c>
      <c r="C13" s="61"/>
      <c r="D13" s="43">
        <v>61194</v>
      </c>
    </row>
    <row r="14" spans="1:4" s="42" customFormat="1" ht="36.75" customHeight="1">
      <c r="A14" s="41">
        <v>11</v>
      </c>
      <c r="B14" s="63" t="s">
        <v>34</v>
      </c>
      <c r="C14" s="63"/>
      <c r="D14" s="43">
        <f>ROUND(D11-D12-D13,0)</f>
        <v>-61194</v>
      </c>
    </row>
    <row r="15" spans="1:4" s="42" customFormat="1" ht="36.75" customHeight="1">
      <c r="A15" s="41">
        <v>12</v>
      </c>
      <c r="B15" s="66" t="s">
        <v>72</v>
      </c>
      <c r="C15" s="65"/>
      <c r="D15" s="43">
        <f>ROUND(D14*5%,0)</f>
        <v>-3060</v>
      </c>
    </row>
    <row r="16" spans="1:4" s="42" customFormat="1" ht="36.75" customHeight="1">
      <c r="A16" s="41">
        <v>13</v>
      </c>
      <c r="B16" s="67" t="s">
        <v>73</v>
      </c>
      <c r="C16" s="61"/>
      <c r="D16" s="43">
        <f>D11+D15</f>
        <v>-3060</v>
      </c>
    </row>
    <row r="17" spans="1:4" ht="30" customHeight="1">
      <c r="A17" s="59"/>
      <c r="B17" s="60"/>
      <c r="C17" s="60"/>
      <c r="D17" s="60"/>
    </row>
  </sheetData>
  <sheetProtection password="8779" sheet="1"/>
  <mergeCells count="9">
    <mergeCell ref="A2:C2"/>
    <mergeCell ref="A17:D17"/>
    <mergeCell ref="B13:C13"/>
    <mergeCell ref="A1:D1"/>
    <mergeCell ref="B11:C11"/>
    <mergeCell ref="B12:C12"/>
    <mergeCell ref="B16:C16"/>
    <mergeCell ref="B14:C14"/>
    <mergeCell ref="B15:C15"/>
  </mergeCells>
  <printOptions horizontalCentered="1"/>
  <pageMargins left="0.7" right="0.7" top="0.75" bottom="1.18" header="0.3" footer="1.7083333333333333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czj</cp:lastModifiedBy>
  <cp:lastPrinted>2015-03-16T05:45:10Z</cp:lastPrinted>
  <dcterms:created xsi:type="dcterms:W3CDTF">2008-04-07T07:00:19Z</dcterms:created>
  <dcterms:modified xsi:type="dcterms:W3CDTF">2015-03-16T05:45:48Z</dcterms:modified>
  <cp:category/>
  <cp:version/>
  <cp:contentType/>
  <cp:contentStatus/>
</cp:coreProperties>
</file>