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4275" tabRatio="610" activeTab="2"/>
  </bookViews>
  <sheets>
    <sheet name="第100章" sheetId="1" r:id="rId1"/>
    <sheet name="第600章" sheetId="2" r:id="rId2"/>
    <sheet name="汇总表" sheetId="3" r:id="rId3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<sst xmlns="http://schemas.openxmlformats.org/spreadsheetml/2006/main" count="137" uniqueCount="94">
  <si>
    <t>工程量清单</t>
  </si>
  <si>
    <t>单位</t>
  </si>
  <si>
    <t>数量</t>
  </si>
  <si>
    <t>单价</t>
  </si>
  <si>
    <t>合价</t>
  </si>
  <si>
    <t>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</si>
  <si>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</si>
  <si>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</si>
  <si>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</si>
  <si>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</si>
  <si>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</si>
  <si>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</si>
  <si>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</si>
  <si>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</si>
  <si>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</si>
  <si>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</si>
  <si>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</si>
  <si>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</si>
  <si>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</si>
  <si>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</si>
  <si>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</si>
  <si>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</si>
  <si>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总额</t>
  </si>
  <si>
    <t>清单     第100章   总则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</si>
  <si>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</si>
  <si>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</si>
  <si>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</si>
  <si>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</si>
  <si>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</si>
  <si>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</si>
  <si>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按上项（11）金额的5%作为不可预见因素的暂定金额</t>
  </si>
  <si>
    <t>清单  第600章 合计   人民币</t>
  </si>
  <si>
    <t>102-1</t>
  </si>
  <si>
    <t>竣工文件</t>
  </si>
  <si>
    <t>102-2</t>
  </si>
  <si>
    <t>施工环保费</t>
  </si>
  <si>
    <t>102-3</t>
  </si>
  <si>
    <t>安全生产费</t>
  </si>
  <si>
    <t>104-1</t>
  </si>
  <si>
    <t>承包人驻地建设</t>
  </si>
  <si>
    <t>604-1</t>
  </si>
  <si>
    <t>单柱式交通标志</t>
  </si>
  <si>
    <t/>
  </si>
  <si>
    <t>-a</t>
  </si>
  <si>
    <t>套</t>
  </si>
  <si>
    <t>-b</t>
  </si>
  <si>
    <t>-c</t>
  </si>
  <si>
    <t>-d</t>
  </si>
  <si>
    <t>604-7</t>
  </si>
  <si>
    <t>附着式交通标志</t>
  </si>
  <si>
    <t>605-1</t>
  </si>
  <si>
    <t>m2</t>
  </si>
  <si>
    <t>个</t>
  </si>
  <si>
    <t>安全设施及预埋管线</t>
  </si>
  <si>
    <t>清单     第600章  安全设施及预埋管线</t>
  </si>
  <si>
    <t>m</t>
  </si>
  <si>
    <t>602-2</t>
  </si>
  <si>
    <t>单面波形梁钢护栏</t>
  </si>
  <si>
    <t>602-8</t>
  </si>
  <si>
    <t>604-8</t>
  </si>
  <si>
    <t>604-10</t>
  </si>
  <si>
    <t>百米桩</t>
  </si>
  <si>
    <t>根</t>
  </si>
  <si>
    <t>热熔型涂料路面标线</t>
  </si>
  <si>
    <t>普通热熔标线</t>
  </si>
  <si>
    <t>605-6</t>
  </si>
  <si>
    <t>轮廓标</t>
  </si>
  <si>
    <t xml:space="preserve">  货币单位：人民币元</t>
  </si>
  <si>
    <t xml:space="preserve"> 货币单位：人民币元</t>
  </si>
  <si>
    <t>房山区周张路（云居寺路-房易路）预防性养护交通工程</t>
  </si>
  <si>
    <t>新建波形护栏</t>
  </si>
  <si>
    <t>D800mm（八角）</t>
  </si>
  <si>
    <t>1200mm×600mm</t>
  </si>
  <si>
    <t>H800mm</t>
  </si>
  <si>
    <t>D800mm</t>
  </si>
  <si>
    <t>面</t>
  </si>
  <si>
    <t>A900mm</t>
  </si>
  <si>
    <t>2000mm×700mm</t>
  </si>
  <si>
    <t>800mm×400mm</t>
  </si>
  <si>
    <t>公里桩</t>
  </si>
  <si>
    <t>热熔震荡标线</t>
  </si>
  <si>
    <t>减速震荡标线（薄层铺装）</t>
  </si>
  <si>
    <t>反光轮廓标</t>
  </si>
  <si>
    <t>609-9</t>
  </si>
  <si>
    <t>路面标识</t>
  </si>
  <si>
    <t>涵洞警示护栏</t>
  </si>
  <si>
    <t>路口标柱（警示桩）</t>
  </si>
  <si>
    <t>604-12</t>
  </si>
  <si>
    <t>604-5</t>
  </si>
  <si>
    <t>单悬臂式交通标志</t>
  </si>
  <si>
    <t>个</t>
  </si>
  <si>
    <t>减速菱形块</t>
  </si>
  <si>
    <t>导向箭头</t>
  </si>
  <si>
    <t>停让标线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</si>
</sst>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_ ;[Red]\-0.00\ "/>
  </numFmts>
  <fonts count="5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.5"/>
      <color indexed="8"/>
      <name val="宋体"/>
      <family val="0"/>
    </font>
    <font>
      <sz val="11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.5"/>
      <color indexed="8"/>
      <name val="Calibri"/>
      <family val="0"/>
    </font>
    <font>
      <sz val="11.5"/>
      <name val="Calibri"/>
      <family val="0"/>
    </font>
    <font>
      <b/>
      <sz val="16"/>
      <name val="Calibri"/>
      <family val="0"/>
    </font>
    <font>
      <u val="single"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left" vertical="center" shrinkToFi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185" fontId="49" fillId="0" borderId="10" xfId="0" applyNumberFormat="1" applyFont="1" applyFill="1" applyBorder="1" applyAlignment="1">
      <alignment horizontal="center" vertical="center" wrapText="1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184" fontId="8" fillId="0" borderId="10" xfId="0" applyNumberFormat="1" applyFont="1" applyFill="1" applyBorder="1" applyAlignment="1">
      <alignment horizontal="center" vertical="center" shrinkToFit="1"/>
    </xf>
    <xf numFmtId="185" fontId="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shrinkToFit="1"/>
      <protection hidden="1"/>
    </xf>
    <xf numFmtId="0" fontId="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184" fontId="7" fillId="0" borderId="10" xfId="0" applyNumberFormat="1" applyFont="1" applyFill="1" applyBorder="1" applyAlignment="1" applyProtection="1">
      <alignment horizontal="center" vertical="center" shrinkToFit="1"/>
      <protection/>
    </xf>
    <xf numFmtId="185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 shrinkToFit="1"/>
    </xf>
    <xf numFmtId="0" fontId="51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0" fillId="0" borderId="12" xfId="0" applyFont="1" applyFill="1" applyBorder="1" applyAlignment="1">
      <alignment horizontal="right" vertical="center"/>
    </xf>
    <xf numFmtId="0" fontId="50" fillId="0" borderId="0" xfId="0" applyFont="1" applyFill="1" applyBorder="1" applyAlignment="1" applyProtection="1">
      <alignment horizontal="left" vertical="center" wrapText="1" shrinkToFit="1"/>
      <protection hidden="1"/>
    </xf>
    <xf numFmtId="0" fontId="50" fillId="0" borderId="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I6" sqref="I6"/>
    </sheetView>
  </sheetViews>
  <sheetFormatPr defaultColWidth="9.00390625" defaultRowHeight="14.25"/>
  <cols>
    <col min="1" max="1" width="8.875" style="3" customWidth="1"/>
    <col min="2" max="2" width="27.625" style="3" customWidth="1"/>
    <col min="3" max="3" width="9.75390625" style="3" customWidth="1"/>
    <col min="4" max="4" width="11.25390625" style="3" customWidth="1"/>
    <col min="5" max="5" width="10.625" style="3" customWidth="1"/>
    <col min="6" max="6" width="11.75390625" style="3" customWidth="1"/>
    <col min="7" max="7" width="9.00390625" style="3" customWidth="1"/>
    <col min="8" max="8" width="11.625" style="3" bestFit="1" customWidth="1"/>
    <col min="9" max="16384" width="9.00390625" style="3" customWidth="1"/>
  </cols>
  <sheetData>
    <row r="1" spans="1:6" ht="45" customHeight="1">
      <c r="A1" s="34" t="s">
        <v>0</v>
      </c>
      <c r="B1" s="34"/>
      <c r="C1" s="34"/>
      <c r="D1" s="34"/>
      <c r="E1" s="34"/>
      <c r="F1" s="34"/>
    </row>
    <row r="2" spans="1:6" ht="33" customHeight="1">
      <c r="A2" s="31" t="s">
        <v>16</v>
      </c>
      <c r="B2" s="35" t="s">
        <v>69</v>
      </c>
      <c r="C2" s="35"/>
      <c r="D2" s="35"/>
      <c r="E2" s="39" t="s">
        <v>5</v>
      </c>
      <c r="F2" s="39"/>
    </row>
    <row r="3" spans="1:6" s="4" customFormat="1" ht="33" customHeight="1">
      <c r="A3" s="36" t="s">
        <v>23</v>
      </c>
      <c r="B3" s="36"/>
      <c r="C3" s="36"/>
      <c r="D3" s="36"/>
      <c r="E3" s="36"/>
      <c r="F3" s="36"/>
    </row>
    <row r="4" spans="1:6" ht="33" customHeight="1">
      <c r="A4" s="5" t="s">
        <v>20</v>
      </c>
      <c r="B4" s="5" t="s">
        <v>21</v>
      </c>
      <c r="C4" s="5" t="s">
        <v>1</v>
      </c>
      <c r="D4" s="5" t="s">
        <v>2</v>
      </c>
      <c r="E4" s="5" t="s">
        <v>3</v>
      </c>
      <c r="F4" s="5" t="s">
        <v>4</v>
      </c>
    </row>
    <row r="5" spans="1:6" ht="33" customHeight="1">
      <c r="A5" s="18" t="s">
        <v>32</v>
      </c>
      <c r="B5" s="19" t="s">
        <v>33</v>
      </c>
      <c r="C5" s="18" t="s">
        <v>22</v>
      </c>
      <c r="D5" s="18">
        <v>1</v>
      </c>
      <c r="E5" s="20"/>
      <c r="F5" s="21">
        <f>ROUND(D5*E5,0)</f>
        <v>0</v>
      </c>
    </row>
    <row r="6" spans="1:6" ht="33" customHeight="1">
      <c r="A6" s="18" t="s">
        <v>34</v>
      </c>
      <c r="B6" s="19" t="s">
        <v>35</v>
      </c>
      <c r="C6" s="18" t="s">
        <v>22</v>
      </c>
      <c r="D6" s="18">
        <v>1</v>
      </c>
      <c r="E6" s="20"/>
      <c r="F6" s="21">
        <f>ROUND(D6*E6,0)</f>
        <v>0</v>
      </c>
    </row>
    <row r="7" spans="1:6" ht="33" customHeight="1">
      <c r="A7" s="18" t="s">
        <v>36</v>
      </c>
      <c r="B7" s="19" t="s">
        <v>37</v>
      </c>
      <c r="C7" s="18" t="s">
        <v>22</v>
      </c>
      <c r="D7" s="18">
        <v>1</v>
      </c>
      <c r="E7" s="20"/>
      <c r="F7" s="21">
        <f>ROUND(D7*E7,0)</f>
        <v>0</v>
      </c>
    </row>
    <row r="8" spans="1:6" ht="33" customHeight="1">
      <c r="A8" s="18" t="s">
        <v>38</v>
      </c>
      <c r="B8" s="19" t="s">
        <v>39</v>
      </c>
      <c r="C8" s="18" t="s">
        <v>22</v>
      </c>
      <c r="D8" s="18">
        <v>1</v>
      </c>
      <c r="E8" s="20"/>
      <c r="F8" s="21">
        <f>ROUND(D8*E8,0)</f>
        <v>0</v>
      </c>
    </row>
    <row r="9" spans="1:14" ht="33" customHeight="1">
      <c r="A9" s="37" t="s">
        <v>19</v>
      </c>
      <c r="B9" s="37"/>
      <c r="C9" s="37"/>
      <c r="D9" s="38">
        <f>ROUND(SUM(F5:F8),0)</f>
        <v>0</v>
      </c>
      <c r="E9" s="38"/>
      <c r="F9" s="6" t="s">
        <v>17</v>
      </c>
      <c r="G9" s="7"/>
      <c r="H9" s="7"/>
      <c r="I9" s="7"/>
      <c r="J9" s="7"/>
      <c r="K9" s="7"/>
      <c r="L9" s="7"/>
      <c r="M9" s="7"/>
      <c r="N9" s="7"/>
    </row>
    <row r="10" ht="32.25" customHeight="1"/>
    <row r="11" ht="25.5" customHeight="1">
      <c r="A11" s="8"/>
    </row>
  </sheetData>
  <sheetProtection password="E579" sheet="1"/>
  <protectedRanges>
    <protectedRange sqref="E5:E8" name="区域1"/>
  </protectedRanges>
  <mergeCells count="6">
    <mergeCell ref="A1:F1"/>
    <mergeCell ref="B2:D2"/>
    <mergeCell ref="A3:F3"/>
    <mergeCell ref="A9:C9"/>
    <mergeCell ref="D9:E9"/>
    <mergeCell ref="E2:F2"/>
  </mergeCells>
  <printOptions horizontalCentered="1"/>
  <pageMargins left="0.7086614173228347" right="0.7086614173228347" top="0.7480314960629921" bottom="1.3385826771653544" header="0.31496062992125984" footer="3.5039370078740157"/>
  <pageSetup horizontalDpi="600" verticalDpi="600" orientation="portrait" paperSize="9" r:id="rId1"/>
  <headerFooter>
    <oddFooter xml:space="preserve">&amp;L投标书签署人签字：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I6" sqref="I6"/>
    </sheetView>
  </sheetViews>
  <sheetFormatPr defaultColWidth="9.00390625" defaultRowHeight="14.25"/>
  <cols>
    <col min="1" max="1" width="9.375" style="3" customWidth="1"/>
    <col min="2" max="2" width="27.50390625" style="10" customWidth="1"/>
    <col min="3" max="3" width="9.125" style="3" customWidth="1"/>
    <col min="4" max="4" width="11.25390625" style="11" customWidth="1"/>
    <col min="5" max="5" width="11.00390625" style="12" customWidth="1"/>
    <col min="6" max="6" width="11.625" style="12" customWidth="1"/>
    <col min="7" max="16384" width="9.00390625" style="3" customWidth="1"/>
  </cols>
  <sheetData>
    <row r="1" spans="1:6" ht="45" customHeight="1">
      <c r="A1" s="34" t="s">
        <v>0</v>
      </c>
      <c r="B1" s="34"/>
      <c r="C1" s="34"/>
      <c r="D1" s="34"/>
      <c r="E1" s="34"/>
      <c r="F1" s="34"/>
    </row>
    <row r="2" spans="1:6" s="31" customFormat="1" ht="33" customHeight="1">
      <c r="A2" s="32" t="s">
        <v>16</v>
      </c>
      <c r="B2" s="40" t="str">
        <f>'第100章'!B2</f>
        <v>房山区周张路（云居寺路-房易路）预防性养护交通工程</v>
      </c>
      <c r="C2" s="40"/>
      <c r="D2" s="40"/>
      <c r="E2" s="41" t="s">
        <v>67</v>
      </c>
      <c r="F2" s="41"/>
    </row>
    <row r="3" spans="1:6" ht="33" customHeight="1">
      <c r="A3" s="36" t="s">
        <v>54</v>
      </c>
      <c r="B3" s="36"/>
      <c r="C3" s="36"/>
      <c r="D3" s="36"/>
      <c r="E3" s="36"/>
      <c r="F3" s="36"/>
    </row>
    <row r="4" spans="1:6" ht="33" customHeight="1">
      <c r="A4" s="5" t="s">
        <v>20</v>
      </c>
      <c r="B4" s="5" t="s">
        <v>21</v>
      </c>
      <c r="C4" s="5" t="s">
        <v>1</v>
      </c>
      <c r="D4" s="9" t="s">
        <v>2</v>
      </c>
      <c r="E4" s="15" t="s">
        <v>3</v>
      </c>
      <c r="F4" s="15" t="s">
        <v>4</v>
      </c>
    </row>
    <row r="5" spans="1:6" s="16" customFormat="1" ht="33" customHeight="1">
      <c r="A5" s="27" t="s">
        <v>56</v>
      </c>
      <c r="B5" s="28" t="s">
        <v>57</v>
      </c>
      <c r="C5" s="27" t="s">
        <v>42</v>
      </c>
      <c r="D5" s="29"/>
      <c r="E5" s="22"/>
      <c r="F5" s="23"/>
    </row>
    <row r="6" spans="1:6" s="16" customFormat="1" ht="33" customHeight="1">
      <c r="A6" s="27" t="s">
        <v>43</v>
      </c>
      <c r="B6" s="28" t="s">
        <v>70</v>
      </c>
      <c r="C6" s="27" t="s">
        <v>55</v>
      </c>
      <c r="D6" s="29">
        <v>894</v>
      </c>
      <c r="E6" s="22"/>
      <c r="F6" s="23">
        <f aca="true" t="shared" si="0" ref="F6:F31">ROUND(D6*E6,0)</f>
        <v>0</v>
      </c>
    </row>
    <row r="7" spans="1:6" s="16" customFormat="1" ht="33" customHeight="1">
      <c r="A7" s="27" t="s">
        <v>58</v>
      </c>
      <c r="B7" s="28" t="s">
        <v>85</v>
      </c>
      <c r="C7" s="27" t="s">
        <v>55</v>
      </c>
      <c r="D7" s="29">
        <v>288</v>
      </c>
      <c r="E7" s="22"/>
      <c r="F7" s="23">
        <f t="shared" si="0"/>
        <v>0</v>
      </c>
    </row>
    <row r="8" spans="1:6" s="16" customFormat="1" ht="33" customHeight="1">
      <c r="A8" s="27" t="s">
        <v>40</v>
      </c>
      <c r="B8" s="28" t="s">
        <v>41</v>
      </c>
      <c r="C8" s="27" t="s">
        <v>42</v>
      </c>
      <c r="D8" s="29"/>
      <c r="E8" s="22"/>
      <c r="F8" s="23"/>
    </row>
    <row r="9" spans="1:6" s="16" customFormat="1" ht="33" customHeight="1">
      <c r="A9" s="27" t="s">
        <v>43</v>
      </c>
      <c r="B9" s="28" t="s">
        <v>71</v>
      </c>
      <c r="C9" s="27" t="s">
        <v>44</v>
      </c>
      <c r="D9" s="30">
        <v>54</v>
      </c>
      <c r="E9" s="22"/>
      <c r="F9" s="23">
        <f t="shared" si="0"/>
        <v>0</v>
      </c>
    </row>
    <row r="10" spans="1:6" s="16" customFormat="1" ht="33" customHeight="1">
      <c r="A10" s="27" t="s">
        <v>45</v>
      </c>
      <c r="B10" s="28" t="s">
        <v>72</v>
      </c>
      <c r="C10" s="27" t="s">
        <v>44</v>
      </c>
      <c r="D10" s="30">
        <v>12</v>
      </c>
      <c r="E10" s="22"/>
      <c r="F10" s="23">
        <f t="shared" si="0"/>
        <v>0</v>
      </c>
    </row>
    <row r="11" spans="1:6" s="16" customFormat="1" ht="33" customHeight="1">
      <c r="A11" s="27" t="s">
        <v>46</v>
      </c>
      <c r="B11" s="28" t="s">
        <v>73</v>
      </c>
      <c r="C11" s="27" t="s">
        <v>44</v>
      </c>
      <c r="D11" s="30">
        <v>8</v>
      </c>
      <c r="E11" s="22"/>
      <c r="F11" s="23">
        <f t="shared" si="0"/>
        <v>0</v>
      </c>
    </row>
    <row r="12" spans="1:6" s="16" customFormat="1" ht="33" customHeight="1">
      <c r="A12" s="27" t="s">
        <v>88</v>
      </c>
      <c r="B12" s="28" t="s">
        <v>89</v>
      </c>
      <c r="C12" s="27" t="s">
        <v>42</v>
      </c>
      <c r="D12" s="30"/>
      <c r="E12" s="22"/>
      <c r="F12" s="23"/>
    </row>
    <row r="13" spans="1:6" s="16" customFormat="1" ht="33" customHeight="1">
      <c r="A13" s="27" t="s">
        <v>43</v>
      </c>
      <c r="B13" s="28" t="s">
        <v>76</v>
      </c>
      <c r="C13" s="27" t="s">
        <v>44</v>
      </c>
      <c r="D13" s="30">
        <v>16</v>
      </c>
      <c r="E13" s="22"/>
      <c r="F13" s="23">
        <f t="shared" si="0"/>
        <v>0</v>
      </c>
    </row>
    <row r="14" spans="1:6" s="16" customFormat="1" ht="33" customHeight="1">
      <c r="A14" s="27" t="s">
        <v>48</v>
      </c>
      <c r="B14" s="28" t="s">
        <v>49</v>
      </c>
      <c r="C14" s="27" t="s">
        <v>42</v>
      </c>
      <c r="D14" s="29"/>
      <c r="E14" s="22"/>
      <c r="F14" s="23"/>
    </row>
    <row r="15" spans="1:6" s="16" customFormat="1" ht="33" customHeight="1">
      <c r="A15" s="27" t="s">
        <v>43</v>
      </c>
      <c r="B15" s="28" t="s">
        <v>74</v>
      </c>
      <c r="C15" s="27" t="s">
        <v>75</v>
      </c>
      <c r="D15" s="30">
        <v>4</v>
      </c>
      <c r="E15" s="22"/>
      <c r="F15" s="23">
        <f t="shared" si="0"/>
        <v>0</v>
      </c>
    </row>
    <row r="16" spans="1:6" s="16" customFormat="1" ht="33" customHeight="1">
      <c r="A16" s="27" t="s">
        <v>45</v>
      </c>
      <c r="B16" s="28" t="s">
        <v>76</v>
      </c>
      <c r="C16" s="27" t="s">
        <v>75</v>
      </c>
      <c r="D16" s="30">
        <v>2</v>
      </c>
      <c r="E16" s="22"/>
      <c r="F16" s="23">
        <f t="shared" si="0"/>
        <v>0</v>
      </c>
    </row>
    <row r="17" spans="1:6" s="16" customFormat="1" ht="33" customHeight="1">
      <c r="A17" s="27" t="s">
        <v>46</v>
      </c>
      <c r="B17" s="28" t="s">
        <v>77</v>
      </c>
      <c r="C17" s="27" t="s">
        <v>75</v>
      </c>
      <c r="D17" s="30">
        <v>6</v>
      </c>
      <c r="E17" s="22"/>
      <c r="F17" s="23">
        <f t="shared" si="0"/>
        <v>0</v>
      </c>
    </row>
    <row r="18" spans="1:6" s="16" customFormat="1" ht="33" customHeight="1">
      <c r="A18" s="27" t="s">
        <v>47</v>
      </c>
      <c r="B18" s="28" t="s">
        <v>78</v>
      </c>
      <c r="C18" s="27" t="s">
        <v>75</v>
      </c>
      <c r="D18" s="30">
        <v>8</v>
      </c>
      <c r="E18" s="22"/>
      <c r="F18" s="23">
        <f t="shared" si="0"/>
        <v>0</v>
      </c>
    </row>
    <row r="19" spans="1:6" s="16" customFormat="1" ht="33" customHeight="1">
      <c r="A19" s="27" t="s">
        <v>59</v>
      </c>
      <c r="B19" s="28" t="s">
        <v>79</v>
      </c>
      <c r="C19" s="27" t="s">
        <v>62</v>
      </c>
      <c r="D19" s="30">
        <v>9</v>
      </c>
      <c r="E19" s="22"/>
      <c r="F19" s="23">
        <f t="shared" si="0"/>
        <v>0</v>
      </c>
    </row>
    <row r="20" spans="1:6" s="16" customFormat="1" ht="33" customHeight="1">
      <c r="A20" s="27" t="s">
        <v>60</v>
      </c>
      <c r="B20" s="28" t="s">
        <v>61</v>
      </c>
      <c r="C20" s="27" t="s">
        <v>62</v>
      </c>
      <c r="D20" s="30">
        <v>98</v>
      </c>
      <c r="E20" s="22"/>
      <c r="F20" s="23">
        <f t="shared" si="0"/>
        <v>0</v>
      </c>
    </row>
    <row r="21" spans="1:6" s="16" customFormat="1" ht="33" customHeight="1">
      <c r="A21" s="27" t="s">
        <v>87</v>
      </c>
      <c r="B21" s="28" t="s">
        <v>86</v>
      </c>
      <c r="C21" s="27" t="s">
        <v>62</v>
      </c>
      <c r="D21" s="30">
        <v>348</v>
      </c>
      <c r="E21" s="22"/>
      <c r="F21" s="23">
        <f t="shared" si="0"/>
        <v>0</v>
      </c>
    </row>
    <row r="22" spans="1:6" s="16" customFormat="1" ht="33" customHeight="1">
      <c r="A22" s="27" t="s">
        <v>50</v>
      </c>
      <c r="B22" s="28" t="s">
        <v>63</v>
      </c>
      <c r="C22" s="27" t="s">
        <v>42</v>
      </c>
      <c r="D22" s="30"/>
      <c r="E22" s="22"/>
      <c r="F22" s="23"/>
    </row>
    <row r="23" spans="1:6" s="16" customFormat="1" ht="33" customHeight="1">
      <c r="A23" s="27" t="s">
        <v>43</v>
      </c>
      <c r="B23" s="28" t="s">
        <v>64</v>
      </c>
      <c r="C23" s="27" t="s">
        <v>51</v>
      </c>
      <c r="D23" s="29">
        <v>3085.73</v>
      </c>
      <c r="E23" s="22"/>
      <c r="F23" s="23">
        <f t="shared" si="0"/>
        <v>0</v>
      </c>
    </row>
    <row r="24" spans="1:6" s="16" customFormat="1" ht="33" customHeight="1">
      <c r="A24" s="27" t="s">
        <v>45</v>
      </c>
      <c r="B24" s="28" t="s">
        <v>80</v>
      </c>
      <c r="C24" s="27" t="s">
        <v>51</v>
      </c>
      <c r="D24" s="29">
        <v>84.9</v>
      </c>
      <c r="E24" s="22"/>
      <c r="F24" s="23">
        <f t="shared" si="0"/>
        <v>0</v>
      </c>
    </row>
    <row r="25" spans="1:6" s="16" customFormat="1" ht="33" customHeight="1">
      <c r="A25" s="27" t="s">
        <v>46</v>
      </c>
      <c r="B25" s="28" t="s">
        <v>81</v>
      </c>
      <c r="C25" s="27" t="s">
        <v>51</v>
      </c>
      <c r="D25" s="29">
        <v>362</v>
      </c>
      <c r="E25" s="22"/>
      <c r="F25" s="23">
        <f t="shared" si="0"/>
        <v>0</v>
      </c>
    </row>
    <row r="26" spans="1:6" s="16" customFormat="1" ht="33" customHeight="1">
      <c r="A26" s="27" t="s">
        <v>65</v>
      </c>
      <c r="B26" s="28" t="s">
        <v>66</v>
      </c>
      <c r="C26" s="27" t="s">
        <v>42</v>
      </c>
      <c r="D26" s="30"/>
      <c r="E26" s="22"/>
      <c r="F26" s="23"/>
    </row>
    <row r="27" spans="1:6" s="16" customFormat="1" ht="33" customHeight="1">
      <c r="A27" s="27" t="s">
        <v>43</v>
      </c>
      <c r="B27" s="28" t="s">
        <v>82</v>
      </c>
      <c r="C27" s="27" t="s">
        <v>90</v>
      </c>
      <c r="D27" s="30">
        <v>460</v>
      </c>
      <c r="E27" s="22"/>
      <c r="F27" s="23">
        <f t="shared" si="0"/>
        <v>0</v>
      </c>
    </row>
    <row r="28" spans="1:6" s="16" customFormat="1" ht="33" customHeight="1">
      <c r="A28" s="27" t="s">
        <v>83</v>
      </c>
      <c r="B28" s="28" t="s">
        <v>84</v>
      </c>
      <c r="C28" s="27" t="s">
        <v>42</v>
      </c>
      <c r="D28" s="30"/>
      <c r="E28" s="22"/>
      <c r="F28" s="23"/>
    </row>
    <row r="29" spans="1:6" s="16" customFormat="1" ht="33" customHeight="1">
      <c r="A29" s="27" t="s">
        <v>43</v>
      </c>
      <c r="B29" s="28" t="s">
        <v>91</v>
      </c>
      <c r="C29" s="27" t="s">
        <v>52</v>
      </c>
      <c r="D29" s="30">
        <v>12</v>
      </c>
      <c r="E29" s="22"/>
      <c r="F29" s="23">
        <f t="shared" si="0"/>
        <v>0</v>
      </c>
    </row>
    <row r="30" spans="1:6" s="16" customFormat="1" ht="33" customHeight="1">
      <c r="A30" s="27" t="s">
        <v>45</v>
      </c>
      <c r="B30" s="28" t="s">
        <v>93</v>
      </c>
      <c r="C30" s="27" t="s">
        <v>44</v>
      </c>
      <c r="D30" s="30">
        <v>87</v>
      </c>
      <c r="E30" s="22"/>
      <c r="F30" s="23">
        <f t="shared" si="0"/>
        <v>0</v>
      </c>
    </row>
    <row r="31" spans="1:6" s="16" customFormat="1" ht="33" customHeight="1">
      <c r="A31" s="27" t="s">
        <v>46</v>
      </c>
      <c r="B31" s="28" t="s">
        <v>92</v>
      </c>
      <c r="C31" s="27" t="s">
        <v>52</v>
      </c>
      <c r="D31" s="30">
        <v>33</v>
      </c>
      <c r="E31" s="22"/>
      <c r="F31" s="23">
        <f t="shared" si="0"/>
        <v>0</v>
      </c>
    </row>
    <row r="32" spans="1:6" ht="33" customHeight="1">
      <c r="A32" s="37" t="s">
        <v>31</v>
      </c>
      <c r="B32" s="37"/>
      <c r="C32" s="37"/>
      <c r="D32" s="38">
        <f>ROUND(SUM(F5:F31),0)</f>
        <v>0</v>
      </c>
      <c r="E32" s="38"/>
      <c r="F32" s="17" t="s">
        <v>24</v>
      </c>
    </row>
  </sheetData>
  <sheetProtection password="E579" sheet="1"/>
  <protectedRanges>
    <protectedRange sqref="E6:E7 E9:E11 E13 E15:E21 E23:E25 E27 E29:E31" name="区域1"/>
  </protectedRanges>
  <mergeCells count="6">
    <mergeCell ref="A32:C32"/>
    <mergeCell ref="D32:E32"/>
    <mergeCell ref="A1:F1"/>
    <mergeCell ref="B2:D2"/>
    <mergeCell ref="E2:F2"/>
    <mergeCell ref="A3:F3"/>
  </mergeCells>
  <printOptions horizontalCentered="1"/>
  <pageMargins left="0.7480314960629921" right="0.7480314960629921" top="0.48" bottom="0.97" header="0.3" footer="0.58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9.50390625" style="1" customWidth="1"/>
    <col min="5" max="16384" width="9.00390625" style="1" customWidth="1"/>
  </cols>
  <sheetData>
    <row r="1" spans="1:4" ht="45" customHeight="1">
      <c r="A1" s="45" t="s">
        <v>6</v>
      </c>
      <c r="B1" s="45"/>
      <c r="C1" s="45"/>
      <c r="D1" s="45"/>
    </row>
    <row r="2" spans="1:4" ht="33" customHeight="1">
      <c r="A2" s="47" t="str">
        <f>"工程名称："&amp;'第100章'!B2</f>
        <v>工程名称：房山区周张路（云居寺路-房易路）预防性养护交通工程</v>
      </c>
      <c r="B2" s="47"/>
      <c r="C2" s="47"/>
      <c r="D2" s="33" t="s">
        <v>68</v>
      </c>
    </row>
    <row r="3" spans="1:4" ht="33" customHeight="1">
      <c r="A3" s="13" t="s">
        <v>7</v>
      </c>
      <c r="B3" s="13" t="s">
        <v>8</v>
      </c>
      <c r="C3" s="13" t="s">
        <v>9</v>
      </c>
      <c r="D3" s="14" t="s">
        <v>18</v>
      </c>
    </row>
    <row r="4" spans="1:4" s="2" customFormat="1" ht="33" customHeight="1">
      <c r="A4" s="24">
        <v>1</v>
      </c>
      <c r="B4" s="24">
        <v>100</v>
      </c>
      <c r="C4" s="24" t="s">
        <v>10</v>
      </c>
      <c r="D4" s="24">
        <f>'第100章'!D9</f>
        <v>0</v>
      </c>
    </row>
    <row r="5" spans="1:4" s="2" customFormat="1" ht="33" customHeight="1">
      <c r="A5" s="24">
        <v>2</v>
      </c>
      <c r="B5" s="24">
        <v>200</v>
      </c>
      <c r="C5" s="24" t="s">
        <v>11</v>
      </c>
      <c r="D5" s="24"/>
    </row>
    <row r="6" spans="1:4" s="2" customFormat="1" ht="33" customHeight="1">
      <c r="A6" s="24">
        <v>3</v>
      </c>
      <c r="B6" s="24">
        <v>300</v>
      </c>
      <c r="C6" s="24" t="s">
        <v>12</v>
      </c>
      <c r="D6" s="24"/>
    </row>
    <row r="7" spans="1:4" s="2" customFormat="1" ht="33" customHeight="1">
      <c r="A7" s="24">
        <v>4</v>
      </c>
      <c r="B7" s="24">
        <v>400</v>
      </c>
      <c r="C7" s="24" t="s">
        <v>13</v>
      </c>
      <c r="D7" s="24"/>
    </row>
    <row r="8" spans="1:4" s="2" customFormat="1" ht="33" customHeight="1">
      <c r="A8" s="24">
        <v>5</v>
      </c>
      <c r="B8" s="24">
        <v>500</v>
      </c>
      <c r="C8" s="24" t="s">
        <v>14</v>
      </c>
      <c r="D8" s="24"/>
    </row>
    <row r="9" spans="1:4" s="2" customFormat="1" ht="33" customHeight="1">
      <c r="A9" s="24">
        <v>6</v>
      </c>
      <c r="B9" s="24">
        <v>600</v>
      </c>
      <c r="C9" s="24" t="s">
        <v>53</v>
      </c>
      <c r="D9" s="24">
        <f>'第600章'!D32</f>
        <v>0</v>
      </c>
    </row>
    <row r="10" spans="1:4" s="2" customFormat="1" ht="33" customHeight="1">
      <c r="A10" s="24">
        <v>7</v>
      </c>
      <c r="B10" s="24">
        <v>700</v>
      </c>
      <c r="C10" s="24" t="s">
        <v>15</v>
      </c>
      <c r="D10" s="24"/>
    </row>
    <row r="11" spans="1:4" s="2" customFormat="1" ht="33" customHeight="1">
      <c r="A11" s="24">
        <v>8</v>
      </c>
      <c r="B11" s="44" t="s">
        <v>25</v>
      </c>
      <c r="C11" s="44"/>
      <c r="D11" s="25">
        <f>SUM(D4:D10)</f>
        <v>0</v>
      </c>
    </row>
    <row r="12" spans="1:4" s="2" customFormat="1" ht="33" customHeight="1">
      <c r="A12" s="24">
        <v>9</v>
      </c>
      <c r="B12" s="44" t="s">
        <v>26</v>
      </c>
      <c r="C12" s="44"/>
      <c r="D12" s="25"/>
    </row>
    <row r="13" spans="1:4" s="2" customFormat="1" ht="33" customHeight="1">
      <c r="A13" s="24">
        <v>10</v>
      </c>
      <c r="B13" s="44" t="s">
        <v>27</v>
      </c>
      <c r="C13" s="44"/>
      <c r="D13" s="26">
        <f>ROUND(957749*1.5/100,0)</f>
        <v>14366</v>
      </c>
    </row>
    <row r="14" spans="1:4" s="2" customFormat="1" ht="33" customHeight="1">
      <c r="A14" s="24">
        <v>11</v>
      </c>
      <c r="B14" s="46" t="s">
        <v>28</v>
      </c>
      <c r="C14" s="46"/>
      <c r="D14" s="26">
        <f>ROUND(D11-D12-D13,0)</f>
        <v>-14366</v>
      </c>
    </row>
    <row r="15" spans="1:4" s="2" customFormat="1" ht="33" customHeight="1">
      <c r="A15" s="24">
        <v>12</v>
      </c>
      <c r="B15" s="44" t="s">
        <v>30</v>
      </c>
      <c r="C15" s="44"/>
      <c r="D15" s="25">
        <f>ROUND(D14*5%,0)</f>
        <v>-718</v>
      </c>
    </row>
    <row r="16" spans="1:4" s="2" customFormat="1" ht="33" customHeight="1">
      <c r="A16" s="24">
        <v>13</v>
      </c>
      <c r="B16" s="44" t="s">
        <v>29</v>
      </c>
      <c r="C16" s="44"/>
      <c r="D16" s="25">
        <f>D11+D15</f>
        <v>-718</v>
      </c>
    </row>
    <row r="17" spans="1:4" ht="30" customHeight="1">
      <c r="A17" s="42"/>
      <c r="B17" s="43"/>
      <c r="C17" s="43"/>
      <c r="D17" s="43"/>
    </row>
  </sheetData>
  <sheetProtection password="E579" sheet="1"/>
  <mergeCells count="9">
    <mergeCell ref="A17:D17"/>
    <mergeCell ref="B13:C13"/>
    <mergeCell ref="A1:D1"/>
    <mergeCell ref="B11:C11"/>
    <mergeCell ref="B12:C12"/>
    <mergeCell ref="B16:C16"/>
    <mergeCell ref="B14:C14"/>
    <mergeCell ref="B15:C15"/>
    <mergeCell ref="A2:C2"/>
  </mergeCells>
  <printOptions horizontalCentered="1"/>
  <pageMargins left="0.7" right="0.7" top="0.75" bottom="1.9583333333333333" header="0.3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2016-09-12T02:51:26Z</cp:lastPrinted>
  <dcterms:created xsi:type="dcterms:W3CDTF">2008-04-07T07:00:19Z</dcterms:created>
  <dcterms:modified xsi:type="dcterms:W3CDTF">2016-09-12T02:55:03Z</dcterms:modified>
  <cp:category/>
  <cp:version/>
  <cp:contentType/>
  <cp:contentStatus/>
</cp:coreProperties>
</file>