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7290" tabRatio="610" activeTab="0"/>
  </bookViews>
  <sheets>
    <sheet name="第100章" sheetId="1" r:id="rId1"/>
    <sheet name="第200章" sheetId="2" r:id="rId2"/>
    <sheet name="第300章 " sheetId="3" r:id="rId3"/>
    <sheet name="汇总表" sheetId="4" r:id="rId4"/>
  </sheets>
  <definedNames>
    <definedName name="_xlnm.Print_Titles" localSheetId="1">'第200章'!$1:$4</definedName>
    <definedName name="_xlnm.Print_Titles" localSheetId="2">'第300章 '!$1:$4</definedName>
  </definedNames>
  <calcPr fullCalcOnLoad="1"/>
</workbook>
</file>

<file path=xl/sharedStrings.xml><?xml version="1.0" encoding="utf-8"?>
<sst xmlns="http://schemas.openxmlformats.org/spreadsheetml/2006/main" count="105" uniqueCount="69">
  <si>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</si>
  <si>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</si>
  <si>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</si>
  <si>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</si>
  <si>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</si>
  <si>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</si>
  <si>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</si>
  <si>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</si>
  <si>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</si>
  <si>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</si>
  <si>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</si>
  <si>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</si>
  <si>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</si>
  <si>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</si>
  <si>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</si>
  <si>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</si>
  <si>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</si>
  <si>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</si>
  <si>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</si>
  <si>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</si>
  <si>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</si>
  <si>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</si>
  <si>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</si>
  <si>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</si>
  <si>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</si>
  <si>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</si>
  <si>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</si>
  <si>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</si>
  <si>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</si>
  <si>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</si>
  <si>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/>
  </si>
  <si>
    <t>-a</t>
  </si>
  <si>
    <t>m2</t>
  </si>
  <si>
    <t>308-2</t>
  </si>
  <si>
    <t>103-1</t>
  </si>
  <si>
    <t>202-4</t>
  </si>
  <si>
    <t>309-1</t>
  </si>
  <si>
    <t>清单     第100章   总则</t>
  </si>
  <si>
    <t>清单     第200章  路 基</t>
  </si>
  <si>
    <t>清单     第300章  路面</t>
  </si>
  <si>
    <t>竣工文件</t>
  </si>
  <si>
    <t>施工环保费</t>
  </si>
  <si>
    <t>102-3</t>
  </si>
  <si>
    <t>-b</t>
  </si>
  <si>
    <t>细粒式沥青混凝土</t>
  </si>
  <si>
    <t>309-2</t>
  </si>
  <si>
    <t>中粒式沥青混凝土</t>
  </si>
  <si>
    <t>清单  第200章 合计   人民币</t>
  </si>
  <si>
    <t>元</t>
  </si>
  <si>
    <t>清单  第300章 合计   人民币</t>
  </si>
  <si>
    <t>元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</si>
  <si>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</si>
  <si>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</si>
  <si>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</si>
  <si>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</si>
  <si>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</si>
  <si>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308-3</t>
  </si>
  <si>
    <t>m</t>
  </si>
  <si>
    <r>
      <t>按上项（11）金额的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%作为不可预见因素的暂定金额</t>
    </r>
  </si>
  <si>
    <t>京通快速路预防性养护工程-道路工程一期工程（第1标段）</t>
  </si>
  <si>
    <t>交通导改</t>
  </si>
  <si>
    <t>铣刨沥青混凝土路面</t>
  </si>
  <si>
    <t>铣刨旧路 厚4cm</t>
  </si>
  <si>
    <t>铣刨旧路 厚8cm</t>
  </si>
  <si>
    <t>改性乳化沥青粘层油</t>
  </si>
  <si>
    <t>沥青路面裂缝处理</t>
  </si>
  <si>
    <t>进口灌缝胶封缝</t>
  </si>
  <si>
    <t>湖沥青改性SMA-13 4cm</t>
  </si>
  <si>
    <t>湖沥青 AC-16C 厚4cm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</si>
</sst>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</numFmts>
  <fonts count="5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b/>
      <sz val="16"/>
      <name val="Calibri"/>
      <family val="0"/>
    </font>
    <font>
      <u val="single"/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185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184" fontId="49" fillId="0" borderId="10" xfId="0" applyNumberFormat="1" applyFont="1" applyFill="1" applyBorder="1" applyAlignment="1" applyProtection="1">
      <alignment horizontal="center" vertical="center" shrinkToFit="1"/>
      <protection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horizontal="left" vertical="center"/>
    </xf>
    <xf numFmtId="0" fontId="46" fillId="0" borderId="0" xfId="0" applyNumberFormat="1" applyFont="1" applyFill="1" applyAlignment="1">
      <alignment horizontal="center" vertical="center" shrinkToFit="1"/>
    </xf>
    <xf numFmtId="0" fontId="46" fillId="0" borderId="0" xfId="0" applyFont="1" applyFill="1" applyAlignment="1">
      <alignment vertical="center" shrinkToFit="1"/>
    </xf>
    <xf numFmtId="185" fontId="46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48" fillId="0" borderId="10" xfId="0" applyNumberFormat="1" applyFont="1" applyFill="1" applyBorder="1" applyAlignment="1">
      <alignment horizontal="center" vertical="center"/>
    </xf>
    <xf numFmtId="184" fontId="49" fillId="0" borderId="10" xfId="0" applyNumberFormat="1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184" fontId="5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shrinkToFit="1"/>
    </xf>
    <xf numFmtId="185" fontId="50" fillId="0" borderId="10" xfId="0" applyNumberFormat="1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left" vertical="center" wrapText="1"/>
      <protection/>
    </xf>
    <xf numFmtId="2" fontId="7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7" fillId="0" borderId="10" xfId="40" applyFont="1" applyFill="1" applyBorder="1" applyAlignment="1">
      <alignment horizontal="left" vertical="center" wrapText="1"/>
      <protection/>
    </xf>
    <xf numFmtId="185" fontId="51" fillId="0" borderId="10" xfId="0" applyNumberFormat="1" applyFont="1" applyFill="1" applyBorder="1" applyAlignment="1">
      <alignment horizontal="center" vertical="center" shrinkToFit="1"/>
    </xf>
    <xf numFmtId="184" fontId="46" fillId="0" borderId="10" xfId="0" applyNumberFormat="1" applyFont="1" applyFill="1" applyBorder="1" applyAlignment="1">
      <alignment horizontal="center" vertical="center" shrinkToFit="1"/>
    </xf>
    <xf numFmtId="185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2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/>
    </xf>
    <xf numFmtId="185" fontId="5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Border="1" applyAlignment="1" applyProtection="1">
      <alignment horizontal="left" vertical="center" shrinkToFi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shrinkToFi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9.50390625" style="8" customWidth="1"/>
    <col min="2" max="2" width="27.00390625" style="8" customWidth="1"/>
    <col min="3" max="3" width="9.00390625" style="8" customWidth="1"/>
    <col min="4" max="4" width="11.25390625" style="8" customWidth="1"/>
    <col min="5" max="5" width="10.625" style="8" customWidth="1"/>
    <col min="6" max="6" width="11.75390625" style="8" customWidth="1"/>
    <col min="7" max="7" width="9.00390625" style="8" customWidth="1"/>
    <col min="8" max="8" width="11.625" style="8" bestFit="1" customWidth="1"/>
    <col min="9" max="16384" width="9.00390625" style="8" customWidth="1"/>
  </cols>
  <sheetData>
    <row r="1" spans="1:6" ht="48" customHeight="1">
      <c r="A1" s="43" t="s">
        <v>0</v>
      </c>
      <c r="B1" s="43"/>
      <c r="C1" s="43"/>
      <c r="D1" s="43"/>
      <c r="E1" s="43"/>
      <c r="F1" s="43"/>
    </row>
    <row r="2" spans="1:5" ht="33" customHeight="1">
      <c r="A2" s="8" t="s">
        <v>18</v>
      </c>
      <c r="B2" s="58" t="s">
        <v>59</v>
      </c>
      <c r="C2" s="58"/>
      <c r="D2" s="58"/>
      <c r="E2" s="8" t="s">
        <v>5</v>
      </c>
    </row>
    <row r="3" spans="1:6" s="9" customFormat="1" ht="39" customHeight="1">
      <c r="A3" s="44" t="s">
        <v>37</v>
      </c>
      <c r="B3" s="44"/>
      <c r="C3" s="44"/>
      <c r="D3" s="44"/>
      <c r="E3" s="44"/>
      <c r="F3" s="44"/>
    </row>
    <row r="4" spans="1:6" ht="41.25" customHeight="1">
      <c r="A4" s="10" t="s">
        <v>22</v>
      </c>
      <c r="B4" s="10" t="s">
        <v>23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ht="39.75" customHeight="1">
      <c r="A5" s="26" t="s">
        <v>24</v>
      </c>
      <c r="B5" s="27" t="s">
        <v>40</v>
      </c>
      <c r="C5" s="26" t="s">
        <v>25</v>
      </c>
      <c r="D5" s="26">
        <v>1</v>
      </c>
      <c r="E5" s="40"/>
      <c r="F5" s="11">
        <f>ROUND(D5*E5,0)</f>
        <v>0</v>
      </c>
    </row>
    <row r="6" spans="1:6" ht="39.75" customHeight="1">
      <c r="A6" s="26" t="s">
        <v>29</v>
      </c>
      <c r="B6" s="27" t="s">
        <v>41</v>
      </c>
      <c r="C6" s="26" t="s">
        <v>25</v>
      </c>
      <c r="D6" s="26">
        <v>1</v>
      </c>
      <c r="E6" s="40"/>
      <c r="F6" s="11">
        <f>ROUND(D6*E6,0)</f>
        <v>0</v>
      </c>
    </row>
    <row r="7" spans="1:6" ht="39.75" customHeight="1">
      <c r="A7" s="26" t="s">
        <v>42</v>
      </c>
      <c r="B7" s="27" t="s">
        <v>26</v>
      </c>
      <c r="C7" s="26" t="s">
        <v>25</v>
      </c>
      <c r="D7" s="26">
        <v>1</v>
      </c>
      <c r="E7" s="40"/>
      <c r="F7" s="11">
        <f>ROUND(D7*E7,0)</f>
        <v>0</v>
      </c>
    </row>
    <row r="8" spans="1:6" ht="39.75" customHeight="1">
      <c r="A8" s="26" t="s">
        <v>34</v>
      </c>
      <c r="B8" s="32" t="s">
        <v>60</v>
      </c>
      <c r="C8" s="26" t="s">
        <v>25</v>
      </c>
      <c r="D8" s="26">
        <v>1</v>
      </c>
      <c r="E8" s="40"/>
      <c r="F8" s="11">
        <f>ROUND(D8*E8,0)</f>
        <v>0</v>
      </c>
    </row>
    <row r="9" spans="1:6" ht="39.75" customHeight="1">
      <c r="A9" s="26" t="s">
        <v>27</v>
      </c>
      <c r="B9" s="27" t="s">
        <v>28</v>
      </c>
      <c r="C9" s="26" t="s">
        <v>25</v>
      </c>
      <c r="D9" s="26">
        <v>1</v>
      </c>
      <c r="E9" s="40"/>
      <c r="F9" s="11">
        <f>ROUND(D9*E9,0)</f>
        <v>0</v>
      </c>
    </row>
    <row r="10" spans="1:14" ht="45.75" customHeight="1">
      <c r="A10" s="45" t="s">
        <v>21</v>
      </c>
      <c r="B10" s="45"/>
      <c r="C10" s="45"/>
      <c r="D10" s="46">
        <f>ROUND(SUM(F5:F9),0)</f>
        <v>0</v>
      </c>
      <c r="E10" s="46"/>
      <c r="F10" s="12" t="s">
        <v>19</v>
      </c>
      <c r="G10" s="13"/>
      <c r="H10" s="13"/>
      <c r="I10" s="13"/>
      <c r="J10" s="13"/>
      <c r="K10" s="13"/>
      <c r="L10" s="13"/>
      <c r="M10" s="13"/>
      <c r="N10" s="13"/>
    </row>
    <row r="11" ht="32.25" customHeight="1"/>
    <row r="12" ht="25.5" customHeight="1">
      <c r="A12" s="14"/>
    </row>
  </sheetData>
  <sheetProtection password="DA2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6614173228347" right="0.7086614173228347" top="1" bottom="1.3385826771653544" header="0.31496062992125984" footer="3.503937007874015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I9" sqref="I9"/>
    </sheetView>
  </sheetViews>
  <sheetFormatPr defaultColWidth="9.00390625" defaultRowHeight="14.25"/>
  <cols>
    <col min="1" max="1" width="11.00390625" style="8" customWidth="1"/>
    <col min="2" max="2" width="25.75390625" style="20" customWidth="1"/>
    <col min="3" max="3" width="9.50390625" style="8" customWidth="1"/>
    <col min="4" max="4" width="11.625" style="21" bestFit="1" customWidth="1"/>
    <col min="5" max="5" width="10.25390625" style="22" customWidth="1"/>
    <col min="6" max="6" width="12.125" style="22" customWidth="1"/>
    <col min="7" max="7" width="12.25390625" style="8" customWidth="1"/>
    <col min="8" max="16384" width="9.00390625" style="8" customWidth="1"/>
  </cols>
  <sheetData>
    <row r="1" spans="1:6" ht="42.75" customHeight="1">
      <c r="A1" s="43" t="s">
        <v>0</v>
      </c>
      <c r="B1" s="43"/>
      <c r="C1" s="43"/>
      <c r="D1" s="43"/>
      <c r="E1" s="43"/>
      <c r="F1" s="43"/>
    </row>
    <row r="2" spans="1:6" ht="42.75" customHeight="1">
      <c r="A2" s="15" t="s">
        <v>18</v>
      </c>
      <c r="B2" s="47" t="str">
        <f>'第100章'!B2</f>
        <v>京通快速路预防性养护工程-道路工程一期工程（第1标段）</v>
      </c>
      <c r="C2" s="47"/>
      <c r="D2" s="47"/>
      <c r="E2" s="48" t="s">
        <v>6</v>
      </c>
      <c r="F2" s="48"/>
    </row>
    <row r="3" spans="1:6" ht="38.25" customHeight="1">
      <c r="A3" s="44" t="s">
        <v>38</v>
      </c>
      <c r="B3" s="44"/>
      <c r="C3" s="44"/>
      <c r="D3" s="44"/>
      <c r="E3" s="44"/>
      <c r="F3" s="44"/>
    </row>
    <row r="4" spans="1:6" ht="39.75" customHeight="1">
      <c r="A4" s="10" t="s">
        <v>22</v>
      </c>
      <c r="B4" s="16" t="s">
        <v>23</v>
      </c>
      <c r="C4" s="10" t="s">
        <v>1</v>
      </c>
      <c r="D4" s="17" t="s">
        <v>2</v>
      </c>
      <c r="E4" s="33" t="s">
        <v>3</v>
      </c>
      <c r="F4" s="33" t="s">
        <v>4</v>
      </c>
    </row>
    <row r="5" spans="1:6" ht="39.75" customHeight="1">
      <c r="A5" s="35" t="s">
        <v>35</v>
      </c>
      <c r="B5" s="36" t="s">
        <v>61</v>
      </c>
      <c r="C5" s="35" t="s">
        <v>30</v>
      </c>
      <c r="D5" s="34" t="s">
        <v>30</v>
      </c>
      <c r="E5" s="41" t="s">
        <v>30</v>
      </c>
      <c r="F5" s="23"/>
    </row>
    <row r="6" spans="1:6" ht="39.75" customHeight="1">
      <c r="A6" s="35" t="s">
        <v>31</v>
      </c>
      <c r="B6" s="36" t="s">
        <v>62</v>
      </c>
      <c r="C6" s="35" t="s">
        <v>32</v>
      </c>
      <c r="D6" s="28">
        <v>79638</v>
      </c>
      <c r="E6" s="41"/>
      <c r="F6" s="23">
        <f>ROUND(D6*E6,0)</f>
        <v>0</v>
      </c>
    </row>
    <row r="7" spans="1:6" ht="39.75" customHeight="1">
      <c r="A7" s="35" t="s">
        <v>43</v>
      </c>
      <c r="B7" s="36" t="s">
        <v>63</v>
      </c>
      <c r="C7" s="35" t="s">
        <v>32</v>
      </c>
      <c r="D7" s="28">
        <v>8525</v>
      </c>
      <c r="E7" s="41"/>
      <c r="F7" s="23">
        <f>ROUND(D7*E7,0)</f>
        <v>0</v>
      </c>
    </row>
    <row r="8" spans="1:6" ht="39.75" customHeight="1">
      <c r="A8" s="45" t="s">
        <v>47</v>
      </c>
      <c r="B8" s="45"/>
      <c r="C8" s="45"/>
      <c r="D8" s="46">
        <f>ROUND(SUM(F6:F7),0)</f>
        <v>0</v>
      </c>
      <c r="E8" s="46"/>
      <c r="F8" s="19" t="s">
        <v>48</v>
      </c>
    </row>
  </sheetData>
  <sheetProtection password="DA29" sheet="1"/>
  <protectedRanges>
    <protectedRange sqref="E6:E7" name="区域1"/>
  </protectedRanges>
  <mergeCells count="6">
    <mergeCell ref="A8:C8"/>
    <mergeCell ref="D8:E8"/>
    <mergeCell ref="A1:F1"/>
    <mergeCell ref="B2:D2"/>
    <mergeCell ref="E2:F2"/>
    <mergeCell ref="A3:F3"/>
  </mergeCells>
  <printOptions horizontalCentered="1"/>
  <pageMargins left="0.7480314960629921" right="0.7480314960629921" top="1.12" bottom="4.97" header="0.5118110236220472" footer="4.3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I9" sqref="I9"/>
    </sheetView>
  </sheetViews>
  <sheetFormatPr defaultColWidth="9.00390625" defaultRowHeight="14.25"/>
  <cols>
    <col min="1" max="1" width="9.125" style="3" customWidth="1"/>
    <col min="2" max="2" width="31.50390625" style="4" customWidth="1"/>
    <col min="3" max="3" width="7.125" style="4" customWidth="1"/>
    <col min="4" max="4" width="11.625" style="5" bestFit="1" customWidth="1"/>
    <col min="5" max="5" width="9.375" style="6" customWidth="1"/>
    <col min="6" max="6" width="12.125" style="6" customWidth="1"/>
    <col min="7" max="16384" width="9.00390625" style="4" customWidth="1"/>
  </cols>
  <sheetData>
    <row r="1" spans="1:6" ht="45.75" customHeight="1">
      <c r="A1" s="49" t="s">
        <v>0</v>
      </c>
      <c r="B1" s="49"/>
      <c r="C1" s="49"/>
      <c r="D1" s="49"/>
      <c r="E1" s="49"/>
      <c r="F1" s="49"/>
    </row>
    <row r="2" spans="1:6" ht="33" customHeight="1">
      <c r="A2" s="2" t="s">
        <v>18</v>
      </c>
      <c r="B2" s="50" t="str">
        <f>'第100章'!B2</f>
        <v>京通快速路预防性养护工程-道路工程一期工程（第1标段）</v>
      </c>
      <c r="C2" s="50"/>
      <c r="D2" s="50"/>
      <c r="E2" s="51" t="s">
        <v>6</v>
      </c>
      <c r="F2" s="51"/>
    </row>
    <row r="3" spans="1:6" ht="37.5" customHeight="1">
      <c r="A3" s="44" t="s">
        <v>39</v>
      </c>
      <c r="B3" s="44"/>
      <c r="C3" s="44"/>
      <c r="D3" s="44"/>
      <c r="E3" s="44"/>
      <c r="F3" s="44"/>
    </row>
    <row r="4" spans="1:6" ht="37.5" customHeight="1">
      <c r="A4" s="24" t="s">
        <v>22</v>
      </c>
      <c r="B4" s="10" t="s">
        <v>23</v>
      </c>
      <c r="C4" s="10" t="s">
        <v>1</v>
      </c>
      <c r="D4" s="17" t="s">
        <v>2</v>
      </c>
      <c r="E4" s="33" t="s">
        <v>3</v>
      </c>
      <c r="F4" s="33" t="s">
        <v>4</v>
      </c>
    </row>
    <row r="5" spans="1:7" ht="37.5" customHeight="1">
      <c r="A5" s="35" t="s">
        <v>33</v>
      </c>
      <c r="B5" s="39" t="s">
        <v>64</v>
      </c>
      <c r="C5" s="35" t="s">
        <v>32</v>
      </c>
      <c r="D5" s="37">
        <v>96688</v>
      </c>
      <c r="E5" s="25"/>
      <c r="F5" s="23">
        <f>ROUND(D5*E5,0)</f>
        <v>0</v>
      </c>
      <c r="G5" s="38"/>
    </row>
    <row r="6" spans="1:6" ht="37.5" customHeight="1">
      <c r="A6" s="35" t="s">
        <v>56</v>
      </c>
      <c r="B6" s="36" t="s">
        <v>65</v>
      </c>
      <c r="C6" s="35" t="s">
        <v>30</v>
      </c>
      <c r="D6" s="37" t="s">
        <v>30</v>
      </c>
      <c r="E6" s="25"/>
      <c r="F6" s="23"/>
    </row>
    <row r="7" spans="1:6" ht="37.5" customHeight="1">
      <c r="A7" s="35" t="s">
        <v>31</v>
      </c>
      <c r="B7" s="36" t="s">
        <v>66</v>
      </c>
      <c r="C7" s="35" t="s">
        <v>57</v>
      </c>
      <c r="D7" s="37">
        <v>11990</v>
      </c>
      <c r="E7" s="25"/>
      <c r="F7" s="23">
        <f>ROUND(D7*E7,0)</f>
        <v>0</v>
      </c>
    </row>
    <row r="8" spans="1:6" ht="37.5" customHeight="1">
      <c r="A8" s="35" t="s">
        <v>36</v>
      </c>
      <c r="B8" s="36" t="s">
        <v>44</v>
      </c>
      <c r="C8" s="35" t="s">
        <v>30</v>
      </c>
      <c r="D8" s="37" t="s">
        <v>30</v>
      </c>
      <c r="E8" s="25"/>
      <c r="F8" s="23"/>
    </row>
    <row r="9" spans="1:6" ht="37.5" customHeight="1">
      <c r="A9" s="35" t="s">
        <v>43</v>
      </c>
      <c r="B9" s="36" t="s">
        <v>67</v>
      </c>
      <c r="C9" s="35" t="s">
        <v>32</v>
      </c>
      <c r="D9" s="37">
        <v>88163</v>
      </c>
      <c r="E9" s="18"/>
      <c r="F9" s="23">
        <f>ROUND(D9*E9,0)</f>
        <v>0</v>
      </c>
    </row>
    <row r="10" spans="1:6" ht="37.5" customHeight="1">
      <c r="A10" s="35" t="s">
        <v>45</v>
      </c>
      <c r="B10" s="36" t="s">
        <v>46</v>
      </c>
      <c r="C10" s="35" t="s">
        <v>30</v>
      </c>
      <c r="D10" s="37" t="s">
        <v>30</v>
      </c>
      <c r="E10" s="18"/>
      <c r="F10" s="23"/>
    </row>
    <row r="11" spans="1:6" ht="37.5" customHeight="1">
      <c r="A11" s="35" t="s">
        <v>31</v>
      </c>
      <c r="B11" s="36" t="s">
        <v>68</v>
      </c>
      <c r="C11" s="35" t="s">
        <v>32</v>
      </c>
      <c r="D11" s="37">
        <v>8525</v>
      </c>
      <c r="E11" s="18"/>
      <c r="F11" s="23">
        <f>ROUND(D11*E11,0)</f>
        <v>0</v>
      </c>
    </row>
    <row r="12" spans="1:6" ht="37.5" customHeight="1">
      <c r="A12" s="45" t="s">
        <v>49</v>
      </c>
      <c r="B12" s="45"/>
      <c r="C12" s="45"/>
      <c r="D12" s="46">
        <f>ROUND(SUM(F5:F11),0)</f>
        <v>0</v>
      </c>
      <c r="E12" s="46"/>
      <c r="F12" s="19" t="s">
        <v>50</v>
      </c>
    </row>
  </sheetData>
  <sheetProtection password="DA29" sheet="1"/>
  <protectedRanges>
    <protectedRange sqref="E5 E7 E9 E11" name="区域1"/>
  </protectedRanges>
  <mergeCells count="6">
    <mergeCell ref="A12:C12"/>
    <mergeCell ref="D12:E12"/>
    <mergeCell ref="A1:F1"/>
    <mergeCell ref="B2:D2"/>
    <mergeCell ref="E2:F2"/>
    <mergeCell ref="A3:F3"/>
  </mergeCells>
  <printOptions horizontalCentered="1"/>
  <pageMargins left="0.7480314960629921" right="0.7480314960629921" top="1.04" bottom="3.52" header="0.5118110236220472" footer="2.9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I9" sqref="I9"/>
    </sheetView>
  </sheetViews>
  <sheetFormatPr defaultColWidth="9.00390625" defaultRowHeight="14.25"/>
  <cols>
    <col min="1" max="1" width="8.00390625" style="1" customWidth="1"/>
    <col min="2" max="2" width="10.125" style="1" customWidth="1"/>
    <col min="3" max="3" width="43.50390625" style="1" customWidth="1"/>
    <col min="4" max="4" width="19.50390625" style="1" customWidth="1"/>
    <col min="5" max="16384" width="9.00390625" style="1" customWidth="1"/>
  </cols>
  <sheetData>
    <row r="1" spans="1:4" ht="39" customHeight="1">
      <c r="A1" s="55" t="s">
        <v>7</v>
      </c>
      <c r="B1" s="55"/>
      <c r="C1" s="55"/>
      <c r="D1" s="55"/>
    </row>
    <row r="2" spans="1:4" ht="39" customHeight="1">
      <c r="A2" s="52" t="str">
        <f>"工程名称："&amp;'第100章'!B2</f>
        <v>工程名称：京通快速路预防性养护工程-道路工程一期工程（第1标段）</v>
      </c>
      <c r="B2" s="52"/>
      <c r="C2" s="52"/>
      <c r="D2" s="52"/>
    </row>
    <row r="3" spans="1:4" ht="39" customHeight="1">
      <c r="A3" s="29" t="s">
        <v>8</v>
      </c>
      <c r="B3" s="29" t="s">
        <v>9</v>
      </c>
      <c r="C3" s="29" t="s">
        <v>10</v>
      </c>
      <c r="D3" s="30" t="s">
        <v>20</v>
      </c>
    </row>
    <row r="4" spans="1:4" s="7" customFormat="1" ht="33" customHeight="1">
      <c r="A4" s="31">
        <v>1</v>
      </c>
      <c r="B4" s="31">
        <v>100</v>
      </c>
      <c r="C4" s="31" t="s">
        <v>11</v>
      </c>
      <c r="D4" s="42">
        <f>'第100章'!D10</f>
        <v>0</v>
      </c>
    </row>
    <row r="5" spans="1:4" s="7" customFormat="1" ht="33" customHeight="1">
      <c r="A5" s="31">
        <v>2</v>
      </c>
      <c r="B5" s="31">
        <v>200</v>
      </c>
      <c r="C5" s="31" t="s">
        <v>12</v>
      </c>
      <c r="D5" s="42">
        <f>'第200章'!D8</f>
        <v>0</v>
      </c>
    </row>
    <row r="6" spans="1:4" s="7" customFormat="1" ht="33" customHeight="1">
      <c r="A6" s="31">
        <v>3</v>
      </c>
      <c r="B6" s="31">
        <v>300</v>
      </c>
      <c r="C6" s="31" t="s">
        <v>13</v>
      </c>
      <c r="D6" s="42">
        <f>'第300章 '!D12:E12</f>
        <v>0</v>
      </c>
    </row>
    <row r="7" spans="1:4" s="7" customFormat="1" ht="33" customHeight="1">
      <c r="A7" s="31">
        <v>4</v>
      </c>
      <c r="B7" s="31">
        <v>400</v>
      </c>
      <c r="C7" s="31" t="s">
        <v>14</v>
      </c>
      <c r="D7" s="42"/>
    </row>
    <row r="8" spans="1:4" s="7" customFormat="1" ht="33" customHeight="1">
      <c r="A8" s="31">
        <v>5</v>
      </c>
      <c r="B8" s="31">
        <v>500</v>
      </c>
      <c r="C8" s="31" t="s">
        <v>15</v>
      </c>
      <c r="D8" s="42"/>
    </row>
    <row r="9" spans="1:4" s="7" customFormat="1" ht="33" customHeight="1">
      <c r="A9" s="31">
        <v>6</v>
      </c>
      <c r="B9" s="31">
        <v>600</v>
      </c>
      <c r="C9" s="31" t="s">
        <v>16</v>
      </c>
      <c r="D9" s="42"/>
    </row>
    <row r="10" spans="1:4" s="7" customFormat="1" ht="33" customHeight="1">
      <c r="A10" s="31">
        <v>7</v>
      </c>
      <c r="B10" s="31">
        <v>700</v>
      </c>
      <c r="C10" s="31" t="s">
        <v>17</v>
      </c>
      <c r="D10" s="42"/>
    </row>
    <row r="11" spans="1:4" s="7" customFormat="1" ht="33" customHeight="1">
      <c r="A11" s="31">
        <v>8</v>
      </c>
      <c r="B11" s="54" t="s">
        <v>51</v>
      </c>
      <c r="C11" s="54"/>
      <c r="D11" s="42">
        <f>SUM(D4:D10)</f>
        <v>0</v>
      </c>
    </row>
    <row r="12" spans="1:4" s="7" customFormat="1" ht="33" customHeight="1">
      <c r="A12" s="31">
        <v>9</v>
      </c>
      <c r="B12" s="54" t="s">
        <v>52</v>
      </c>
      <c r="C12" s="54"/>
      <c r="D12" s="42"/>
    </row>
    <row r="13" spans="1:4" s="7" customFormat="1" ht="33" customHeight="1">
      <c r="A13" s="31">
        <v>10</v>
      </c>
      <c r="B13" s="54" t="s">
        <v>53</v>
      </c>
      <c r="C13" s="54"/>
      <c r="D13" s="42">
        <f>ROUND((12241807*0.015),0)</f>
        <v>183627</v>
      </c>
    </row>
    <row r="14" spans="1:4" s="7" customFormat="1" ht="33" customHeight="1">
      <c r="A14" s="31">
        <v>11</v>
      </c>
      <c r="B14" s="56" t="s">
        <v>54</v>
      </c>
      <c r="C14" s="56"/>
      <c r="D14" s="42">
        <f>ROUND(D11-D12-D13,0)</f>
        <v>-183627</v>
      </c>
    </row>
    <row r="15" spans="1:4" s="7" customFormat="1" ht="33" customHeight="1">
      <c r="A15" s="31">
        <v>12</v>
      </c>
      <c r="B15" s="57" t="s">
        <v>58</v>
      </c>
      <c r="C15" s="54"/>
      <c r="D15" s="42">
        <f>ROUND(D14*3%,0)</f>
        <v>-5509</v>
      </c>
    </row>
    <row r="16" spans="1:4" s="7" customFormat="1" ht="33" customHeight="1">
      <c r="A16" s="31">
        <v>13</v>
      </c>
      <c r="B16" s="54" t="s">
        <v>55</v>
      </c>
      <c r="C16" s="54"/>
      <c r="D16" s="42">
        <f>D11+D15</f>
        <v>-5509</v>
      </c>
    </row>
    <row r="17" spans="1:4" ht="30" customHeight="1">
      <c r="A17" s="52"/>
      <c r="B17" s="53"/>
      <c r="C17" s="53"/>
      <c r="D17" s="53"/>
    </row>
  </sheetData>
  <sheetProtection password="DA29" sheet="1"/>
  <mergeCells count="9">
    <mergeCell ref="A17:D17"/>
    <mergeCell ref="B13:C13"/>
    <mergeCell ref="A2:D2"/>
    <mergeCell ref="A1:D1"/>
    <mergeCell ref="B11:C11"/>
    <mergeCell ref="B12:C12"/>
    <mergeCell ref="B16:C16"/>
    <mergeCell ref="B14:C14"/>
    <mergeCell ref="B15:C15"/>
  </mergeCells>
  <printOptions horizontalCentered="1"/>
  <pageMargins left="0.7" right="0.7" top="0.75" bottom="2.26" header="0.3" footer="1.708333333333333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2015-05-04T03:08:36Z</cp:lastPrinted>
  <dcterms:created xsi:type="dcterms:W3CDTF">2008-04-07T07:00:19Z</dcterms:created>
  <dcterms:modified xsi:type="dcterms:W3CDTF">2015-05-04T03:08:43Z</dcterms:modified>
  <cp:category/>
  <cp:version/>
  <cp:contentType/>
  <cp:contentStatus/>
</cp:coreProperties>
</file>