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2120" windowHeight="8970" tabRatio="908" activeTab="2"/>
  </bookViews>
  <sheets>
    <sheet name="第100章（S2） " sheetId="1" r:id="rId1"/>
    <sheet name="第600章（S2） " sheetId="2" r:id="rId2"/>
    <sheet name="汇总表 (S2)" sheetId="3" r:id="rId3"/>
  </sheets>
  <definedNames>
    <definedName name="_xlnm.Print_Titles" localSheetId="1">'第600章（S2） '!$1:$4</definedName>
  </definedNames>
  <calcPr fullCalcOnLoad="1" iterate="1" iterateCount="100" iterateDelta="0.001"/>
</workbook>
</file>

<file path=xl/sharedStrings.xml><?xml version="1.0" encoding="utf-8"?>
<sst xmlns="http://schemas.openxmlformats.org/spreadsheetml/2006/main" count="87" uniqueCount="64">
  <si>
    <t>工程量清单</t>
  </si>
  <si>
    <t>单位</t>
  </si>
  <si>
    <t>数量</t>
  </si>
  <si>
    <t>单价</t>
  </si>
  <si>
    <t>合价</t>
  </si>
  <si>
    <t>货币单位：人民币元</t>
  </si>
  <si>
    <t xml:space="preserve">  货币单位：人民币元</t>
  </si>
  <si>
    <t>工程量清单汇总表</t>
  </si>
  <si>
    <t>序号</t>
  </si>
  <si>
    <t>章次</t>
  </si>
  <si>
    <t>科   目   名   称</t>
  </si>
  <si>
    <t>总则</t>
  </si>
  <si>
    <t>路基</t>
  </si>
  <si>
    <t>路面</t>
  </si>
  <si>
    <t>桥梁、涵洞</t>
  </si>
  <si>
    <t>隧道</t>
  </si>
  <si>
    <t>安全设施及预埋管线</t>
  </si>
  <si>
    <t>绿化及环境保护</t>
  </si>
  <si>
    <t>工程名称：</t>
  </si>
  <si>
    <t>元</t>
  </si>
  <si>
    <t>子目号</t>
  </si>
  <si>
    <t>子目名称</t>
  </si>
  <si>
    <t>102-1</t>
  </si>
  <si>
    <t>总额</t>
  </si>
  <si>
    <t>安全生产费</t>
  </si>
  <si>
    <t>104-1</t>
  </si>
  <si>
    <t>承包人驻地建设</t>
  </si>
  <si>
    <t>102-2</t>
  </si>
  <si>
    <t>m2</t>
  </si>
  <si>
    <t>施工环保费</t>
  </si>
  <si>
    <t>102-3</t>
  </si>
  <si>
    <t>第100章至第700章清单合计</t>
  </si>
  <si>
    <t>已包含在清单合计中材料、工程设备、专业工程暂估价合计</t>
  </si>
  <si>
    <t>已包含在清单合计中的安全生产费(非竞争性部分)</t>
  </si>
  <si>
    <t>清单合计减去材料、工程设备、专业工程暂估价、安全生产费（非竞争性部分）合计(8-9-10=11)（评标价）</t>
  </si>
  <si>
    <t>投标价（8+12=13）</t>
  </si>
  <si>
    <t>竣工文件</t>
  </si>
  <si>
    <t>103-1</t>
  </si>
  <si>
    <t/>
  </si>
  <si>
    <t>-a</t>
  </si>
  <si>
    <t>-b</t>
  </si>
  <si>
    <t>清单   第100章 合计   人民币</t>
  </si>
  <si>
    <t>清单     第100章   总则</t>
  </si>
  <si>
    <t>临时道路修建、养护与拆除（含交通导改）</t>
  </si>
  <si>
    <r>
      <t>清单     第</t>
    </r>
    <r>
      <rPr>
        <b/>
        <sz val="14"/>
        <rFont val="宋体"/>
        <family val="0"/>
      </rPr>
      <t>600章  安全设施及预埋管线</t>
    </r>
  </si>
  <si>
    <t>604-1</t>
  </si>
  <si>
    <t>单柱式交通标志</t>
  </si>
  <si>
    <t>600*800mm</t>
  </si>
  <si>
    <t>个</t>
  </si>
  <si>
    <t>D=800mm</t>
  </si>
  <si>
    <t>605-1</t>
  </si>
  <si>
    <t>热熔型涂料路面标线</t>
  </si>
  <si>
    <t>沥青路面热熔标线</t>
  </si>
  <si>
    <t>608-10</t>
  </si>
  <si>
    <t>管理养护设施</t>
  </si>
  <si>
    <t>服务站区监控系统</t>
  </si>
  <si>
    <t>套</t>
  </si>
  <si>
    <t>服务站区车位检测及提示系统</t>
  </si>
  <si>
    <t>-c</t>
  </si>
  <si>
    <t>本地视频监控</t>
  </si>
  <si>
    <r>
      <t>清单 第</t>
    </r>
    <r>
      <rPr>
        <sz val="12"/>
        <rFont val="宋体"/>
        <family val="0"/>
      </rPr>
      <t>6</t>
    </r>
    <r>
      <rPr>
        <sz val="12"/>
        <rFont val="宋体"/>
        <family val="0"/>
      </rPr>
      <t>00章 合计  人民币</t>
    </r>
  </si>
  <si>
    <r>
      <t>按上项（11）金额的</t>
    </r>
    <r>
      <rPr>
        <sz val="12"/>
        <rFont val="宋体"/>
        <family val="0"/>
      </rPr>
      <t>5</t>
    </r>
    <r>
      <rPr>
        <sz val="12"/>
        <rFont val="宋体"/>
        <family val="0"/>
      </rPr>
      <t>%作为不可预见因素的暂定金额</t>
    </r>
  </si>
  <si>
    <t>京平高速公路北务服务区示范站完善工程交通设施完善及智能信息工程（S2标段）</t>
  </si>
  <si>
    <t>金额（元）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</si>
</sst>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 numFmtId="183" formatCode="0.000"/>
    <numFmt numFmtId="184" formatCode="0.0000"/>
    <numFmt numFmtId="185" formatCode="0.000_);[Red]\(0.000\)"/>
    <numFmt numFmtId="186" formatCode="0.0000_);[Red]\(0.0000\)"/>
    <numFmt numFmtId="187" formatCode="0.0_);[Red]\(0.0\)"/>
    <numFmt numFmtId="188" formatCode="0_);[Red]\(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0"/>
    <numFmt numFmtId="194" formatCode="0.00_ \&gt;\=\5\2"/>
  </numFmts>
  <fonts count="52">
    <font>
      <sz val="12"/>
      <name val="宋体"/>
      <family val="0"/>
    </font>
    <font>
      <sz val="11"/>
      <color indexed="8"/>
      <name val="宋体"/>
      <family val="0"/>
    </font>
    <font>
      <sz val="9"/>
      <name val="宋体"/>
      <family val="0"/>
    </font>
    <font>
      <sz val="10"/>
      <name val="Arial"/>
      <family val="2"/>
    </font>
    <font>
      <b/>
      <sz val="12"/>
      <name val="宋体"/>
      <family val="0"/>
    </font>
    <font>
      <b/>
      <sz val="18"/>
      <name val="宋体"/>
      <family val="0"/>
    </font>
    <font>
      <b/>
      <sz val="14"/>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u val="single"/>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indexed="8"/>
      <name val="Calibri"/>
      <family val="0"/>
    </font>
    <font>
      <sz val="12"/>
      <name val="Calibri"/>
      <family val="0"/>
    </font>
    <font>
      <b/>
      <sz val="12"/>
      <name val="Calibri"/>
      <family val="0"/>
    </font>
    <font>
      <b/>
      <sz val="18"/>
      <name val="Calibri"/>
      <family val="0"/>
    </font>
    <font>
      <b/>
      <sz val="14"/>
      <name val="Calibri"/>
      <family val="0"/>
    </font>
    <font>
      <u val="single"/>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8"/>
      </left>
      <right style="thin">
        <color indexed="8"/>
      </right>
      <top>
        <color indexed="8"/>
      </top>
      <bottom style="thin">
        <color indexed="8"/>
      </bottom>
    </border>
    <border>
      <left style="thin"/>
      <right style="thin">
        <color indexed="8"/>
      </right>
      <top>
        <color indexed="8"/>
      </top>
      <bottom style="thin">
        <color indexed="8"/>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protection/>
    </xf>
    <xf numFmtId="0" fontId="3" fillId="0" borderId="0">
      <alignment/>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48">
    <xf numFmtId="0" fontId="0" fillId="0" borderId="0" xfId="0" applyAlignment="1">
      <alignment vertical="center"/>
    </xf>
    <xf numFmtId="0" fontId="0" fillId="0" borderId="0" xfId="42" applyFill="1">
      <alignment vertical="center"/>
      <protection/>
    </xf>
    <xf numFmtId="0" fontId="0" fillId="0" borderId="0" xfId="42" applyFont="1" applyFill="1">
      <alignment vertical="center"/>
      <protection/>
    </xf>
    <xf numFmtId="0" fontId="4" fillId="0" borderId="10" xfId="42" applyFont="1" applyFill="1" applyBorder="1" applyAlignment="1">
      <alignment horizontal="center" vertical="center"/>
      <protection/>
    </xf>
    <xf numFmtId="0" fontId="4" fillId="0" borderId="11" xfId="42" applyFont="1" applyFill="1" applyBorder="1" applyAlignment="1">
      <alignment horizontal="center" vertical="center"/>
      <protection/>
    </xf>
    <xf numFmtId="0" fontId="0" fillId="0" borderId="10" xfId="42" applyFont="1" applyFill="1" applyBorder="1" applyAlignment="1">
      <alignment horizontal="center" vertical="center"/>
      <protection/>
    </xf>
    <xf numFmtId="0" fontId="46" fillId="0" borderId="12" xfId="40" applyFont="1" applyFill="1" applyBorder="1" applyAlignment="1">
      <alignment horizontal="left" vertical="center" wrapText="1"/>
      <protection/>
    </xf>
    <xf numFmtId="0" fontId="46" fillId="0" borderId="12" xfId="40" applyFont="1" applyFill="1" applyBorder="1" applyAlignment="1">
      <alignment horizontal="center" vertical="center" wrapText="1"/>
      <protection/>
    </xf>
    <xf numFmtId="2" fontId="46" fillId="0" borderId="12" xfId="40" applyNumberFormat="1" applyFont="1" applyFill="1" applyBorder="1" applyAlignment="1">
      <alignment horizontal="center" vertical="center" wrapText="1"/>
      <protection/>
    </xf>
    <xf numFmtId="0" fontId="46" fillId="0" borderId="13" xfId="40" applyFont="1" applyFill="1" applyBorder="1" applyAlignment="1">
      <alignment horizontal="center" vertical="center" wrapText="1"/>
      <protection/>
    </xf>
    <xf numFmtId="0" fontId="47" fillId="0" borderId="0" xfId="0" applyFont="1" applyFill="1" applyAlignment="1">
      <alignment vertical="center"/>
    </xf>
    <xf numFmtId="49" fontId="47" fillId="0" borderId="0" xfId="0" applyNumberFormat="1" applyFont="1" applyFill="1" applyBorder="1" applyAlignment="1">
      <alignment vertical="center"/>
    </xf>
    <xf numFmtId="49" fontId="48"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NumberFormat="1" applyFont="1" applyFill="1" applyBorder="1" applyAlignment="1">
      <alignment horizontal="center" vertical="center" shrinkToFit="1"/>
    </xf>
    <xf numFmtId="0" fontId="48" fillId="0" borderId="10" xfId="0" applyFont="1" applyFill="1" applyBorder="1" applyAlignment="1">
      <alignment horizontal="center" vertical="center" shrinkToFit="1"/>
    </xf>
    <xf numFmtId="176" fontId="47" fillId="0" borderId="10" xfId="0" applyNumberFormat="1" applyFont="1" applyFill="1" applyBorder="1" applyAlignment="1">
      <alignment horizontal="center" vertical="center" shrinkToFit="1"/>
    </xf>
    <xf numFmtId="0" fontId="47" fillId="0" borderId="10" xfId="0" applyFont="1" applyFill="1" applyBorder="1" applyAlignment="1">
      <alignment horizontal="center" vertical="center" shrinkToFit="1"/>
    </xf>
    <xf numFmtId="49" fontId="47" fillId="0" borderId="0" xfId="0" applyNumberFormat="1" applyFont="1" applyFill="1" applyAlignment="1">
      <alignment vertical="center"/>
    </xf>
    <xf numFmtId="0" fontId="47" fillId="0" borderId="0" xfId="0" applyNumberFormat="1" applyFont="1" applyFill="1" applyAlignment="1">
      <alignment horizontal="center" vertical="center" shrinkToFit="1"/>
    </xf>
    <xf numFmtId="0" fontId="47" fillId="0" borderId="0" xfId="0" applyFont="1" applyFill="1" applyAlignment="1">
      <alignment vertical="center" shrinkToFit="1"/>
    </xf>
    <xf numFmtId="177" fontId="46" fillId="0" borderId="10" xfId="0" applyNumberFormat="1" applyFont="1" applyFill="1" applyBorder="1" applyAlignment="1">
      <alignment horizontal="center" vertical="center" shrinkToFit="1"/>
    </xf>
    <xf numFmtId="0" fontId="47" fillId="0" borderId="10" xfId="0" applyFont="1" applyFill="1" applyBorder="1" applyAlignment="1">
      <alignment vertical="center"/>
    </xf>
    <xf numFmtId="0" fontId="47" fillId="0" borderId="0" xfId="0" applyFont="1" applyFill="1" applyAlignment="1">
      <alignment horizontal="center" vertical="center" wrapText="1"/>
    </xf>
    <xf numFmtId="0" fontId="48" fillId="0" borderId="0" xfId="0" applyFont="1" applyFill="1" applyAlignment="1">
      <alignment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2" xfId="40" applyFont="1" applyFill="1" applyBorder="1" applyAlignment="1">
      <alignment horizontal="left" vertical="center" wrapText="1"/>
      <protection/>
    </xf>
    <xf numFmtId="177" fontId="47" fillId="0" borderId="10" xfId="0" applyNumberFormat="1" applyFont="1" applyFill="1" applyBorder="1" applyAlignment="1" applyProtection="1">
      <alignment horizontal="center" vertical="center" shrinkToFit="1"/>
      <protection hidden="1"/>
    </xf>
    <xf numFmtId="0" fontId="47" fillId="0" borderId="0" xfId="0" applyFont="1" applyFill="1" applyAlignment="1">
      <alignment vertical="center"/>
    </xf>
    <xf numFmtId="0" fontId="46" fillId="0" borderId="12" xfId="40" applyNumberFormat="1" applyFont="1" applyFill="1" applyBorder="1" applyAlignment="1">
      <alignment horizontal="center" vertical="center" wrapText="1"/>
      <protection/>
    </xf>
    <xf numFmtId="177" fontId="0" fillId="0" borderId="10" xfId="42" applyNumberFormat="1" applyFont="1" applyFill="1" applyBorder="1" applyAlignment="1" applyProtection="1">
      <alignment horizontal="center" vertical="center" shrinkToFit="1"/>
      <protection hidden="1"/>
    </xf>
    <xf numFmtId="177" fontId="0" fillId="0" borderId="14" xfId="42" applyNumberFormat="1" applyFont="1" applyFill="1" applyBorder="1" applyAlignment="1" applyProtection="1">
      <alignment horizontal="center" vertical="center" shrinkToFit="1"/>
      <protection hidden="1"/>
    </xf>
    <xf numFmtId="177" fontId="0" fillId="0" borderId="10" xfId="42" applyNumberFormat="1" applyFont="1" applyFill="1" applyBorder="1" applyAlignment="1" applyProtection="1">
      <alignment horizontal="center" vertical="center" shrinkToFit="1"/>
      <protection hidden="1"/>
    </xf>
    <xf numFmtId="0" fontId="49" fillId="0" borderId="0" xfId="0" applyFont="1" applyFill="1" applyAlignment="1">
      <alignment horizontal="center" vertical="center"/>
    </xf>
    <xf numFmtId="0" fontId="47" fillId="0" borderId="15" xfId="0" applyFont="1" applyFill="1" applyBorder="1" applyAlignment="1">
      <alignment horizontal="left" vertical="center" wrapText="1" shrinkToFit="1"/>
    </xf>
    <xf numFmtId="0" fontId="50" fillId="0" borderId="10" xfId="0" applyFont="1" applyFill="1" applyBorder="1" applyAlignment="1">
      <alignment horizontal="center" vertical="center"/>
    </xf>
    <xf numFmtId="0" fontId="47" fillId="0" borderId="10" xfId="0" applyFont="1" applyFill="1" applyBorder="1" applyAlignment="1">
      <alignment horizontal="right" vertical="center"/>
    </xf>
    <xf numFmtId="177" fontId="51" fillId="0" borderId="10" xfId="0" applyNumberFormat="1" applyFont="1" applyFill="1" applyBorder="1" applyAlignment="1" applyProtection="1">
      <alignment horizontal="center" vertical="center" shrinkToFit="1"/>
      <protection hidden="1"/>
    </xf>
    <xf numFmtId="0" fontId="47" fillId="0" borderId="15" xfId="0" applyFont="1" applyFill="1" applyBorder="1" applyAlignment="1">
      <alignment horizontal="center" vertical="center"/>
    </xf>
    <xf numFmtId="0" fontId="47" fillId="0" borderId="15" xfId="0" applyFont="1" applyFill="1" applyBorder="1" applyAlignment="1" applyProtection="1">
      <alignment horizontal="left" vertical="center" wrapText="1" shrinkToFit="1"/>
      <protection hidden="1"/>
    </xf>
    <xf numFmtId="0" fontId="47" fillId="0" borderId="0" xfId="0" applyFont="1" applyFill="1" applyBorder="1" applyAlignment="1">
      <alignment horizontal="center" vertical="center" shrinkToFit="1"/>
    </xf>
    <xf numFmtId="0" fontId="0" fillId="0" borderId="10" xfId="42" applyFont="1" applyFill="1" applyBorder="1" applyAlignment="1">
      <alignment horizontal="center" vertical="center" wrapText="1"/>
      <protection/>
    </xf>
    <xf numFmtId="0" fontId="0" fillId="0" borderId="10" xfId="42" applyFont="1" applyFill="1" applyBorder="1" applyAlignment="1">
      <alignment horizontal="center" vertical="center" wrapText="1"/>
      <protection/>
    </xf>
    <xf numFmtId="0" fontId="5" fillId="0" borderId="0" xfId="42" applyFont="1" applyFill="1" applyAlignment="1">
      <alignment horizontal="center" vertical="center"/>
      <protection/>
    </xf>
    <xf numFmtId="0" fontId="47" fillId="0" borderId="15" xfId="0" applyFont="1" applyFill="1" applyBorder="1" applyAlignment="1">
      <alignment vertical="center" wrapText="1"/>
    </xf>
    <xf numFmtId="0" fontId="0" fillId="0" borderId="16" xfId="42" applyFont="1" applyFill="1" applyBorder="1" applyAlignment="1">
      <alignment horizontal="center" vertical="center" wrapText="1"/>
      <protection/>
    </xf>
    <xf numFmtId="0" fontId="0" fillId="0" borderId="14" xfId="42" applyFont="1" applyFill="1" applyBorder="1" applyAlignment="1">
      <alignment horizontal="center"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
  <sheetViews>
    <sheetView zoomScalePageLayoutView="0" workbookViewId="0" topLeftCell="A1">
      <selection activeCell="G9" sqref="G9"/>
    </sheetView>
  </sheetViews>
  <sheetFormatPr defaultColWidth="9.00390625" defaultRowHeight="14.25"/>
  <cols>
    <col min="1" max="1" width="8.875" style="10" customWidth="1"/>
    <col min="2" max="2" width="28.625" style="10" customWidth="1"/>
    <col min="3" max="3" width="8.00390625" style="10" customWidth="1"/>
    <col min="4" max="4" width="9.125" style="10" customWidth="1"/>
    <col min="5" max="5" width="11.50390625" style="10" customWidth="1"/>
    <col min="6" max="6" width="12.375" style="10" customWidth="1"/>
    <col min="7" max="16384" width="9.00390625" style="10" customWidth="1"/>
  </cols>
  <sheetData>
    <row r="1" spans="1:6" ht="43.5" customHeight="1">
      <c r="A1" s="34" t="s">
        <v>0</v>
      </c>
      <c r="B1" s="34"/>
      <c r="C1" s="34"/>
      <c r="D1" s="34"/>
      <c r="E1" s="34"/>
      <c r="F1" s="34"/>
    </row>
    <row r="2" spans="1:6" ht="48.75" customHeight="1">
      <c r="A2" s="10" t="s">
        <v>18</v>
      </c>
      <c r="B2" s="35" t="s">
        <v>62</v>
      </c>
      <c r="C2" s="35"/>
      <c r="D2" s="35"/>
      <c r="E2" s="39" t="s">
        <v>5</v>
      </c>
      <c r="F2" s="39"/>
    </row>
    <row r="3" spans="1:6" ht="39" customHeight="1">
      <c r="A3" s="36" t="s">
        <v>42</v>
      </c>
      <c r="B3" s="36"/>
      <c r="C3" s="36"/>
      <c r="D3" s="36"/>
      <c r="E3" s="36"/>
      <c r="F3" s="36"/>
    </row>
    <row r="4" spans="1:6" ht="39" customHeight="1">
      <c r="A4" s="13" t="s">
        <v>20</v>
      </c>
      <c r="B4" s="13" t="s">
        <v>21</v>
      </c>
      <c r="C4" s="13" t="s">
        <v>1</v>
      </c>
      <c r="D4" s="13" t="s">
        <v>2</v>
      </c>
      <c r="E4" s="13" t="s">
        <v>3</v>
      </c>
      <c r="F4" s="13" t="s">
        <v>4</v>
      </c>
    </row>
    <row r="5" spans="1:6" ht="39" customHeight="1">
      <c r="A5" s="25" t="s">
        <v>22</v>
      </c>
      <c r="B5" s="26" t="s">
        <v>36</v>
      </c>
      <c r="C5" s="25" t="s">
        <v>23</v>
      </c>
      <c r="D5" s="25">
        <v>1</v>
      </c>
      <c r="E5" s="21"/>
      <c r="F5" s="28">
        <f>ROUND(D5*E5,0)</f>
        <v>0</v>
      </c>
    </row>
    <row r="6" spans="1:6" ht="39" customHeight="1">
      <c r="A6" s="25" t="s">
        <v>27</v>
      </c>
      <c r="B6" s="26" t="s">
        <v>29</v>
      </c>
      <c r="C6" s="25" t="s">
        <v>23</v>
      </c>
      <c r="D6" s="25">
        <v>1</v>
      </c>
      <c r="E6" s="21"/>
      <c r="F6" s="28">
        <f>ROUND(D6*E6,0)</f>
        <v>0</v>
      </c>
    </row>
    <row r="7" spans="1:6" ht="39" customHeight="1">
      <c r="A7" s="25" t="s">
        <v>30</v>
      </c>
      <c r="B7" s="26" t="s">
        <v>24</v>
      </c>
      <c r="C7" s="25" t="s">
        <v>23</v>
      </c>
      <c r="D7" s="25">
        <v>1</v>
      </c>
      <c r="E7" s="21"/>
      <c r="F7" s="28">
        <f>ROUND(D7*E7,0)</f>
        <v>0</v>
      </c>
    </row>
    <row r="8" spans="1:6" ht="39" customHeight="1">
      <c r="A8" s="25" t="s">
        <v>37</v>
      </c>
      <c r="B8" s="26" t="s">
        <v>43</v>
      </c>
      <c r="C8" s="25" t="s">
        <v>23</v>
      </c>
      <c r="D8" s="25">
        <v>1</v>
      </c>
      <c r="E8" s="21"/>
      <c r="F8" s="28">
        <f>ROUND(D8*E8,0)</f>
        <v>0</v>
      </c>
    </row>
    <row r="9" spans="1:6" ht="39" customHeight="1">
      <c r="A9" s="25" t="s">
        <v>25</v>
      </c>
      <c r="B9" s="26" t="s">
        <v>26</v>
      </c>
      <c r="C9" s="25" t="s">
        <v>23</v>
      </c>
      <c r="D9" s="25">
        <v>1</v>
      </c>
      <c r="E9" s="21"/>
      <c r="F9" s="28">
        <f>ROUND(D9*E9,0)</f>
        <v>0</v>
      </c>
    </row>
    <row r="10" spans="1:14" ht="39" customHeight="1">
      <c r="A10" s="37" t="s">
        <v>41</v>
      </c>
      <c r="B10" s="37"/>
      <c r="C10" s="37"/>
      <c r="D10" s="38">
        <f>ROUND(SUM(F5:F9),0)</f>
        <v>0</v>
      </c>
      <c r="E10" s="38"/>
      <c r="F10" s="22" t="s">
        <v>19</v>
      </c>
      <c r="G10" s="23"/>
      <c r="H10" s="23"/>
      <c r="I10" s="23"/>
      <c r="J10" s="23"/>
      <c r="K10" s="23"/>
      <c r="L10" s="23"/>
      <c r="M10" s="23"/>
      <c r="N10" s="23"/>
    </row>
    <row r="11" ht="32.25" customHeight="1"/>
    <row r="12" ht="25.5" customHeight="1">
      <c r="A12" s="24"/>
    </row>
  </sheetData>
  <sheetProtection password="FB58" sheet="1"/>
  <protectedRanges>
    <protectedRange sqref="E5:E9" name="区域1"/>
  </protectedRanges>
  <mergeCells count="6">
    <mergeCell ref="A1:F1"/>
    <mergeCell ref="B2:D2"/>
    <mergeCell ref="A3:F3"/>
    <mergeCell ref="A10:C10"/>
    <mergeCell ref="D10:E10"/>
    <mergeCell ref="E2:F2"/>
  </mergeCells>
  <printOptions/>
  <pageMargins left="0.7086614173228347" right="0.7086614173228347" top="0.7480314960629921" bottom="1.3385826771653544" header="0.31496062992125984" footer="3.5"/>
  <pageSetup horizontalDpi="600" verticalDpi="600" orientation="portrait" paperSize="9" r:id="rId1"/>
  <headerFooter>
    <oddFooter xml:space="preserve">&amp;L&amp;"宋体,加粗"投标书签署人签字：        </oddFooter>
  </headerFooter>
</worksheet>
</file>

<file path=xl/worksheets/sheet2.xml><?xml version="1.0" encoding="utf-8"?>
<worksheet xmlns="http://schemas.openxmlformats.org/spreadsheetml/2006/main" xmlns:r="http://schemas.openxmlformats.org/officeDocument/2006/relationships">
  <dimension ref="A1:F14"/>
  <sheetViews>
    <sheetView zoomScalePageLayoutView="0" workbookViewId="0" topLeftCell="A1">
      <selection activeCell="H6" sqref="H6"/>
    </sheetView>
  </sheetViews>
  <sheetFormatPr defaultColWidth="9.00390625" defaultRowHeight="14.25"/>
  <cols>
    <col min="1" max="1" width="11.00390625" style="18" customWidth="1"/>
    <col min="2" max="2" width="24.00390625" style="10" customWidth="1"/>
    <col min="3" max="3" width="7.125" style="10" customWidth="1"/>
    <col min="4" max="4" width="11.625" style="19" customWidth="1"/>
    <col min="5" max="5" width="11.375" style="20" customWidth="1"/>
    <col min="6" max="6" width="14.125" style="20" customWidth="1"/>
    <col min="7" max="7" width="9.00390625" style="10" customWidth="1"/>
    <col min="8" max="8" width="45.00390625" style="10" bestFit="1" customWidth="1"/>
    <col min="9" max="9" width="13.875" style="10" bestFit="1" customWidth="1"/>
    <col min="10" max="16384" width="9.00390625" style="10" customWidth="1"/>
  </cols>
  <sheetData>
    <row r="1" spans="1:6" ht="43.5" customHeight="1">
      <c r="A1" s="34" t="s">
        <v>0</v>
      </c>
      <c r="B1" s="34"/>
      <c r="C1" s="34"/>
      <c r="D1" s="34"/>
      <c r="E1" s="34"/>
      <c r="F1" s="34"/>
    </row>
    <row r="2" spans="1:6" ht="48" customHeight="1">
      <c r="A2" s="11" t="s">
        <v>18</v>
      </c>
      <c r="B2" s="40" t="str">
        <f>'第100章（S2） '!B2:D2</f>
        <v>京平高速公路北务服务区示范站完善工程交通设施完善及智能信息工程（S2标段）</v>
      </c>
      <c r="C2" s="40"/>
      <c r="D2" s="40"/>
      <c r="E2" s="41" t="s">
        <v>6</v>
      </c>
      <c r="F2" s="41"/>
    </row>
    <row r="3" spans="1:6" ht="34.5" customHeight="1">
      <c r="A3" s="36" t="s">
        <v>44</v>
      </c>
      <c r="B3" s="36"/>
      <c r="C3" s="36"/>
      <c r="D3" s="36"/>
      <c r="E3" s="36"/>
      <c r="F3" s="36"/>
    </row>
    <row r="4" spans="1:6" ht="34.5" customHeight="1">
      <c r="A4" s="12" t="s">
        <v>20</v>
      </c>
      <c r="B4" s="13" t="s">
        <v>21</v>
      </c>
      <c r="C4" s="13" t="s">
        <v>1</v>
      </c>
      <c r="D4" s="14" t="s">
        <v>2</v>
      </c>
      <c r="E4" s="15" t="s">
        <v>3</v>
      </c>
      <c r="F4" s="15" t="s">
        <v>4</v>
      </c>
    </row>
    <row r="5" spans="1:6" ht="34.5" customHeight="1">
      <c r="A5" s="9" t="s">
        <v>45</v>
      </c>
      <c r="B5" s="6" t="s">
        <v>46</v>
      </c>
      <c r="C5" s="7" t="s">
        <v>38</v>
      </c>
      <c r="D5" s="8" t="s">
        <v>38</v>
      </c>
      <c r="E5" s="16"/>
      <c r="F5" s="28"/>
    </row>
    <row r="6" spans="1:6" s="29" customFormat="1" ht="34.5" customHeight="1">
      <c r="A6" s="9" t="s">
        <v>39</v>
      </c>
      <c r="B6" s="27" t="s">
        <v>47</v>
      </c>
      <c r="C6" s="7" t="s">
        <v>48</v>
      </c>
      <c r="D6" s="30">
        <v>13</v>
      </c>
      <c r="E6" s="16"/>
      <c r="F6" s="28">
        <f>ROUND(D6*E6,0)</f>
        <v>0</v>
      </c>
    </row>
    <row r="7" spans="1:6" s="29" customFormat="1" ht="34.5" customHeight="1">
      <c r="A7" s="9" t="s">
        <v>40</v>
      </c>
      <c r="B7" s="27" t="s">
        <v>49</v>
      </c>
      <c r="C7" s="7" t="s">
        <v>48</v>
      </c>
      <c r="D7" s="30">
        <v>2</v>
      </c>
      <c r="E7" s="16"/>
      <c r="F7" s="28">
        <f>ROUND(D7*E7,0)</f>
        <v>0</v>
      </c>
    </row>
    <row r="8" spans="1:6" s="29" customFormat="1" ht="34.5" customHeight="1">
      <c r="A8" s="9" t="s">
        <v>50</v>
      </c>
      <c r="B8" s="27" t="s">
        <v>51</v>
      </c>
      <c r="C8" s="7" t="s">
        <v>38</v>
      </c>
      <c r="D8" s="8"/>
      <c r="E8" s="16"/>
      <c r="F8" s="28"/>
    </row>
    <row r="9" spans="1:6" s="29" customFormat="1" ht="34.5" customHeight="1">
      <c r="A9" s="9" t="s">
        <v>39</v>
      </c>
      <c r="B9" s="27" t="s">
        <v>52</v>
      </c>
      <c r="C9" s="7" t="s">
        <v>28</v>
      </c>
      <c r="D9" s="8">
        <v>450</v>
      </c>
      <c r="E9" s="16"/>
      <c r="F9" s="28">
        <f>ROUND(D9*E9,0)</f>
        <v>0</v>
      </c>
    </row>
    <row r="10" spans="1:6" s="29" customFormat="1" ht="34.5" customHeight="1">
      <c r="A10" s="9" t="s">
        <v>53</v>
      </c>
      <c r="B10" s="27" t="s">
        <v>54</v>
      </c>
      <c r="C10" s="7" t="s">
        <v>38</v>
      </c>
      <c r="D10" s="8" t="s">
        <v>38</v>
      </c>
      <c r="E10" s="16"/>
      <c r="F10" s="28"/>
    </row>
    <row r="11" spans="1:6" s="29" customFormat="1" ht="34.5" customHeight="1">
      <c r="A11" s="9" t="s">
        <v>39</v>
      </c>
      <c r="B11" s="27" t="s">
        <v>55</v>
      </c>
      <c r="C11" s="7" t="s">
        <v>56</v>
      </c>
      <c r="D11" s="30">
        <v>1</v>
      </c>
      <c r="E11" s="16"/>
      <c r="F11" s="28">
        <f>ROUND(D11*E11,0)</f>
        <v>0</v>
      </c>
    </row>
    <row r="12" spans="1:6" s="29" customFormat="1" ht="34.5" customHeight="1">
      <c r="A12" s="9" t="s">
        <v>40</v>
      </c>
      <c r="B12" s="27" t="s">
        <v>57</v>
      </c>
      <c r="C12" s="7" t="s">
        <v>56</v>
      </c>
      <c r="D12" s="30">
        <v>232</v>
      </c>
      <c r="E12" s="16"/>
      <c r="F12" s="28">
        <f>ROUND(D12*E12,0)</f>
        <v>0</v>
      </c>
    </row>
    <row r="13" spans="1:6" s="29" customFormat="1" ht="34.5" customHeight="1">
      <c r="A13" s="9" t="s">
        <v>58</v>
      </c>
      <c r="B13" s="27" t="s">
        <v>59</v>
      </c>
      <c r="C13" s="7" t="s">
        <v>56</v>
      </c>
      <c r="D13" s="30">
        <v>6</v>
      </c>
      <c r="E13" s="16"/>
      <c r="F13" s="28">
        <f>ROUND(D13*E13,0)</f>
        <v>0</v>
      </c>
    </row>
    <row r="14" spans="1:6" ht="40.5" customHeight="1">
      <c r="A14" s="37" t="s">
        <v>60</v>
      </c>
      <c r="B14" s="37"/>
      <c r="C14" s="37"/>
      <c r="D14" s="38">
        <f>ROUND(SUM(F6:F13),0)</f>
        <v>0</v>
      </c>
      <c r="E14" s="38"/>
      <c r="F14" s="17" t="s">
        <v>19</v>
      </c>
    </row>
  </sheetData>
  <sheetProtection password="FB58" sheet="1"/>
  <protectedRanges>
    <protectedRange sqref="E6:E7 E9 E11:E13" name="区域1"/>
  </protectedRanges>
  <mergeCells count="6">
    <mergeCell ref="A14:C14"/>
    <mergeCell ref="D14:E14"/>
    <mergeCell ref="A1:F1"/>
    <mergeCell ref="B2:D2"/>
    <mergeCell ref="E2:F2"/>
    <mergeCell ref="A3:F3"/>
  </mergeCells>
  <printOptions horizontalCentered="1"/>
  <pageMargins left="0.7480314960629921" right="0.7480314960629921" top="0.7874015748031497" bottom="2.94" header="0.5118110236220472" footer="2.45"/>
  <pageSetup horizontalDpi="600" verticalDpi="600" orientation="portrait" paperSize="9" r:id="rId1"/>
  <headerFooter alignWithMargins="0">
    <oddFooter xml:space="preserve">&amp;L&amp;"宋体,加粗"投标书签署人签字：&amp;16&amp;U        </oddFooter>
  </headerFooter>
</worksheet>
</file>

<file path=xl/worksheets/sheet3.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D5" sqref="D5"/>
    </sheetView>
  </sheetViews>
  <sheetFormatPr defaultColWidth="9.00390625" defaultRowHeight="14.25"/>
  <cols>
    <col min="1" max="1" width="5.75390625" style="1" customWidth="1"/>
    <col min="2" max="2" width="10.125" style="1" customWidth="1"/>
    <col min="3" max="3" width="39.00390625" style="1" customWidth="1"/>
    <col min="4" max="4" width="27.875" style="1" customWidth="1"/>
    <col min="5" max="16384" width="9.00390625" style="1" customWidth="1"/>
  </cols>
  <sheetData>
    <row r="1" spans="1:4" ht="36" customHeight="1">
      <c r="A1" s="44" t="s">
        <v>7</v>
      </c>
      <c r="B1" s="44"/>
      <c r="C1" s="44"/>
      <c r="D1" s="44"/>
    </row>
    <row r="2" spans="1:4" s="29" customFormat="1" ht="36.75" customHeight="1">
      <c r="A2" s="45" t="str">
        <f>"工程名称："&amp;'第100章（S2） '!B2</f>
        <v>工程名称：京平高速公路北务服务区示范站完善工程交通设施完善及智能信息工程（S2标段）</v>
      </c>
      <c r="B2" s="45"/>
      <c r="C2" s="45"/>
      <c r="D2" s="45"/>
    </row>
    <row r="3" spans="1:4" s="2" customFormat="1" ht="36" customHeight="1">
      <c r="A3" s="3" t="s">
        <v>8</v>
      </c>
      <c r="B3" s="3" t="s">
        <v>9</v>
      </c>
      <c r="C3" s="3" t="s">
        <v>10</v>
      </c>
      <c r="D3" s="4" t="s">
        <v>63</v>
      </c>
    </row>
    <row r="4" spans="1:4" s="2" customFormat="1" ht="36" customHeight="1">
      <c r="A4" s="5">
        <v>1</v>
      </c>
      <c r="B4" s="5">
        <v>100</v>
      </c>
      <c r="C4" s="5" t="s">
        <v>11</v>
      </c>
      <c r="D4" s="31">
        <f>'第100章（S2） '!D10:E10</f>
        <v>0</v>
      </c>
    </row>
    <row r="5" spans="1:4" s="2" customFormat="1" ht="36" customHeight="1">
      <c r="A5" s="5">
        <v>2</v>
      </c>
      <c r="B5" s="5">
        <v>200</v>
      </c>
      <c r="C5" s="5" t="s">
        <v>12</v>
      </c>
      <c r="D5" s="31"/>
    </row>
    <row r="6" spans="1:4" s="2" customFormat="1" ht="36" customHeight="1">
      <c r="A6" s="5">
        <v>3</v>
      </c>
      <c r="B6" s="5">
        <v>300</v>
      </c>
      <c r="C6" s="5" t="s">
        <v>13</v>
      </c>
      <c r="D6" s="31"/>
    </row>
    <row r="7" spans="1:4" s="2" customFormat="1" ht="36" customHeight="1">
      <c r="A7" s="5">
        <v>4</v>
      </c>
      <c r="B7" s="5">
        <v>400</v>
      </c>
      <c r="C7" s="5" t="s">
        <v>14</v>
      </c>
      <c r="D7" s="31"/>
    </row>
    <row r="8" spans="1:4" s="2" customFormat="1" ht="36" customHeight="1">
      <c r="A8" s="5">
        <v>5</v>
      </c>
      <c r="B8" s="5">
        <v>500</v>
      </c>
      <c r="C8" s="5" t="s">
        <v>15</v>
      </c>
      <c r="D8" s="31"/>
    </row>
    <row r="9" spans="1:4" s="2" customFormat="1" ht="36" customHeight="1">
      <c r="A9" s="5">
        <v>6</v>
      </c>
      <c r="B9" s="5">
        <v>600</v>
      </c>
      <c r="C9" s="5" t="s">
        <v>16</v>
      </c>
      <c r="D9" s="31">
        <f>'第600章（S2） '!D14:E14</f>
        <v>0</v>
      </c>
    </row>
    <row r="10" spans="1:4" s="2" customFormat="1" ht="36" customHeight="1">
      <c r="A10" s="5">
        <v>7</v>
      </c>
      <c r="B10" s="5">
        <v>700</v>
      </c>
      <c r="C10" s="5" t="s">
        <v>17</v>
      </c>
      <c r="D10" s="31"/>
    </row>
    <row r="11" spans="1:4" s="2" customFormat="1" ht="36" customHeight="1">
      <c r="A11" s="5">
        <v>8</v>
      </c>
      <c r="B11" s="43" t="s">
        <v>31</v>
      </c>
      <c r="C11" s="43"/>
      <c r="D11" s="31">
        <f>SUM(D4:D10)</f>
        <v>0</v>
      </c>
    </row>
    <row r="12" spans="1:4" s="2" customFormat="1" ht="36" customHeight="1">
      <c r="A12" s="5">
        <v>9</v>
      </c>
      <c r="B12" s="43" t="s">
        <v>32</v>
      </c>
      <c r="C12" s="43"/>
      <c r="D12" s="31"/>
    </row>
    <row r="13" spans="1:4" s="2" customFormat="1" ht="36" customHeight="1">
      <c r="A13" s="5">
        <v>10</v>
      </c>
      <c r="B13" s="43" t="s">
        <v>33</v>
      </c>
      <c r="C13" s="43"/>
      <c r="D13" s="31">
        <f>ROUND((1533099*1.5%),0)</f>
        <v>22996</v>
      </c>
    </row>
    <row r="14" spans="1:4" s="2" customFormat="1" ht="36" customHeight="1">
      <c r="A14" s="5">
        <v>11</v>
      </c>
      <c r="B14" s="46" t="s">
        <v>34</v>
      </c>
      <c r="C14" s="47"/>
      <c r="D14" s="32">
        <f>D11-D12-D13</f>
        <v>-22996</v>
      </c>
    </row>
    <row r="15" spans="1:4" s="2" customFormat="1" ht="36" customHeight="1">
      <c r="A15" s="5">
        <v>12</v>
      </c>
      <c r="B15" s="42" t="s">
        <v>61</v>
      </c>
      <c r="C15" s="43"/>
      <c r="D15" s="33">
        <f>ROUND((D14*MID(B15,FIND("%",B15,1)-1,2)),0)</f>
        <v>-1150</v>
      </c>
    </row>
    <row r="16" spans="1:4" s="2" customFormat="1" ht="36" customHeight="1">
      <c r="A16" s="5">
        <v>13</v>
      </c>
      <c r="B16" s="43" t="s">
        <v>35</v>
      </c>
      <c r="C16" s="43"/>
      <c r="D16" s="31">
        <f>D11+D15</f>
        <v>-1150</v>
      </c>
    </row>
  </sheetData>
  <sheetProtection password="FB58" sheet="1"/>
  <mergeCells count="8">
    <mergeCell ref="B15:C15"/>
    <mergeCell ref="B16:C16"/>
    <mergeCell ref="A1:D1"/>
    <mergeCell ref="A2:D2"/>
    <mergeCell ref="B11:C11"/>
    <mergeCell ref="B12:C12"/>
    <mergeCell ref="B13:C13"/>
    <mergeCell ref="B14:C14"/>
  </mergeCells>
  <printOptions horizontalCentered="1"/>
  <pageMargins left="0.5118110236220472" right="0.5118110236220472" top="0.69" bottom="2.07" header="0.31496062992125984" footer="1.4"/>
  <pageSetup horizontalDpi="300" verticalDpi="300" orientation="portrait" paperSize="9" r:id="rId1"/>
  <headerFooter alignWithMargins="0">
    <oddFooter xml:space="preserve">&amp;L&amp;"宋体,加粗"投标书签署人签字：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llj</cp:lastModifiedBy>
  <cp:lastPrinted>2015-06-29T02:24:51Z</cp:lastPrinted>
  <dcterms:created xsi:type="dcterms:W3CDTF">2008-04-07T07:00:19Z</dcterms:created>
  <dcterms:modified xsi:type="dcterms:W3CDTF">2015-06-29T02:24:53Z</dcterms:modified>
  <cp:category/>
  <cp:version/>
  <cp:contentType/>
  <cp:contentStatus/>
</cp:coreProperties>
</file>