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970" tabRatio="908" activeTab="0"/>
  </bookViews>
  <sheets>
    <sheet name="第100章" sheetId="1" r:id="rId1"/>
    <sheet name="第600章" sheetId="2" r:id="rId2"/>
    <sheet name="汇总表" sheetId="3" r:id="rId3"/>
  </sheets>
  <definedNames>
    <definedName name="_xlnm.Print_Area" localSheetId="2">'汇总表'!$A$1:$D$20</definedName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<sst xmlns="http://schemas.openxmlformats.org/spreadsheetml/2006/main" count="97" uniqueCount="73">
  <si>
    <t>工程量清单</t>
  </si>
  <si>
    <t>单位</t>
  </si>
  <si>
    <t>数量</t>
  </si>
  <si>
    <t>单价</t>
  </si>
  <si>
    <t>合价</t>
  </si>
  <si>
    <t>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</si>
  <si>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</si>
  <si>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</si>
  <si>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</si>
  <si>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</si>
  <si>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</si>
  <si>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</si>
  <si>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</si>
  <si>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</si>
  <si>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</si>
  <si>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</si>
  <si>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</si>
  <si>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</si>
  <si>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</si>
  <si>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</si>
  <si>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</si>
  <si>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</si>
  <si>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</si>
  <si>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</si>
  <si>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</si>
  <si>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</si>
  <si>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</si>
  <si>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施工环保费</t>
  </si>
  <si>
    <t>102-3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</si>
  <si>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</si>
  <si>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</si>
  <si>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</si>
  <si>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</si>
  <si>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</si>
  <si>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竣工文件</t>
  </si>
  <si>
    <t>103-1</t>
  </si>
  <si>
    <t/>
  </si>
  <si>
    <t>-a</t>
  </si>
  <si>
    <t>-b</t>
  </si>
  <si>
    <t>清单   第100章 合计   人民币</t>
  </si>
  <si>
    <t>清单     第100章   总则</t>
  </si>
  <si>
    <t>金额</t>
  </si>
  <si>
    <t>临时道路修建、养护与拆除（含交通导改）</t>
  </si>
  <si>
    <r>
      <t>清单     第</t>
    </r>
    <r>
      <rPr>
        <b/>
        <sz val="14"/>
        <rFont val="宋体"/>
        <family val="0"/>
      </rPr>
      <t>600章  安全设施及预埋管线</t>
    </r>
  </si>
  <si>
    <t>套</t>
  </si>
  <si>
    <t>-c</t>
  </si>
  <si>
    <r>
      <t>清单 第</t>
    </r>
    <r>
      <rPr>
        <sz val="12"/>
        <rFont val="宋体"/>
        <family val="0"/>
      </rPr>
      <t>6</t>
    </r>
    <r>
      <rPr>
        <sz val="12"/>
        <rFont val="宋体"/>
        <family val="0"/>
      </rPr>
      <t>00章 合计  人民币</t>
    </r>
  </si>
  <si>
    <t>京平高速公路交通广播示范工程</t>
  </si>
  <si>
    <t>105-1</t>
  </si>
  <si>
    <t>604-2</t>
  </si>
  <si>
    <t>双柱式交通标志 4.5*4.2m</t>
  </si>
  <si>
    <t>604-5</t>
  </si>
  <si>
    <t>单悬臂式交通标志 4.5*4.2m</t>
  </si>
  <si>
    <t>609-1</t>
  </si>
  <si>
    <t>广播基站</t>
  </si>
  <si>
    <t>前端接收基站</t>
  </si>
  <si>
    <t>站</t>
  </si>
  <si>
    <t>隧道广播基站</t>
  </si>
  <si>
    <t>609-2</t>
  </si>
  <si>
    <t>光纤通讯设备</t>
  </si>
  <si>
    <t>ASI光端机（单发）</t>
  </si>
  <si>
    <t>ASI光端机（单收）</t>
  </si>
  <si>
    <t>8芯光缆</t>
  </si>
  <si>
    <t>m</t>
  </si>
  <si>
    <t>-d</t>
  </si>
  <si>
    <t>终端盒</t>
  </si>
  <si>
    <t>-e</t>
  </si>
  <si>
    <t>接头盒</t>
  </si>
  <si>
    <t>联合试运转</t>
  </si>
  <si>
    <t>按上项（11）金额的3%作为不可预见因素的暂定金额</t>
  </si>
  <si>
    <t xml:space="preserve">  货币单位：人民币元</t>
  </si>
  <si>
    <t>105-2</t>
  </si>
  <si>
    <t>光纤租赁费（专业暂估价）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</si>
</sst>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  <numFmt numFmtId="195" formatCode="#0.000"/>
    <numFmt numFmtId="196" formatCode="#0.00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u val="single"/>
      <sz val="12"/>
      <name val="Calibri"/>
      <family val="0"/>
    </font>
    <font>
      <sz val="12"/>
      <color indexed="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42" applyFill="1">
      <alignment vertical="center"/>
      <protection/>
    </xf>
    <xf numFmtId="0" fontId="0" fillId="0" borderId="0" xfId="42" applyFont="1" applyFill="1">
      <alignment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1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46" fillId="0" borderId="12" xfId="40" applyFont="1" applyFill="1" applyBorder="1" applyAlignment="1">
      <alignment horizontal="left" vertical="center" wrapText="1"/>
      <protection/>
    </xf>
    <xf numFmtId="0" fontId="46" fillId="0" borderId="12" xfId="40" applyFont="1" applyFill="1" applyBorder="1" applyAlignment="1">
      <alignment horizontal="center" vertical="center" wrapText="1"/>
      <protection/>
    </xf>
    <xf numFmtId="0" fontId="46" fillId="0" borderId="13" xfId="40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49" fontId="47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horizontal="center" vertical="center" shrinkToFit="1"/>
    </xf>
    <xf numFmtId="0" fontId="47" fillId="0" borderId="0" xfId="0" applyFont="1" applyFill="1" applyAlignment="1">
      <alignment vertical="center" shrinkToFit="1"/>
    </xf>
    <xf numFmtId="177" fontId="46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40" applyFont="1" applyFill="1" applyBorder="1" applyAlignment="1">
      <alignment horizontal="left" vertical="center" wrapText="1"/>
      <protection/>
    </xf>
    <xf numFmtId="177" fontId="47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Fill="1" applyAlignment="1">
      <alignment vertical="center"/>
    </xf>
    <xf numFmtId="188" fontId="46" fillId="0" borderId="12" xfId="40" applyNumberFormat="1" applyFont="1" applyFill="1" applyBorder="1" applyAlignment="1">
      <alignment horizontal="center" vertical="center" wrapText="1"/>
      <protection/>
    </xf>
    <xf numFmtId="178" fontId="46" fillId="0" borderId="12" xfId="40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0" fontId="47" fillId="0" borderId="14" xfId="0" applyFont="1" applyFill="1" applyBorder="1" applyAlignment="1">
      <alignment horizontal="left" vertical="center" wrapText="1" shrinkToFit="1"/>
    </xf>
    <xf numFmtId="0" fontId="5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/>
    </xf>
    <xf numFmtId="177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 applyProtection="1">
      <alignment horizontal="left" vertical="center" wrapText="1" shrinkToFi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vertical="center"/>
      <protection/>
    </xf>
    <xf numFmtId="0" fontId="47" fillId="0" borderId="14" xfId="0" applyFont="1" applyFill="1" applyBorder="1" applyAlignment="1">
      <alignment vertical="center" wrapText="1"/>
    </xf>
    <xf numFmtId="0" fontId="0" fillId="0" borderId="15" xfId="42" applyFont="1" applyFill="1" applyBorder="1" applyAlignment="1">
      <alignment horizontal="center" vertical="center" wrapText="1"/>
      <protection/>
    </xf>
    <xf numFmtId="0" fontId="0" fillId="0" borderId="16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 applyProtection="1">
      <alignment horizontal="center" vertical="center"/>
      <protection hidden="1"/>
    </xf>
    <xf numFmtId="0" fontId="0" fillId="0" borderId="10" xfId="42" applyFont="1" applyFill="1" applyBorder="1" applyAlignment="1" applyProtection="1">
      <alignment horizontal="center" vertical="center" wrapText="1"/>
      <protection hidden="1"/>
    </xf>
    <xf numFmtId="0" fontId="0" fillId="0" borderId="16" xfId="42" applyFont="1" applyFill="1" applyBorder="1" applyAlignment="1" applyProtection="1">
      <alignment horizontal="center" vertical="center" wrapText="1"/>
      <protection hidden="1"/>
    </xf>
    <xf numFmtId="196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96" fontId="46" fillId="33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 shrinkToFit="1"/>
    </xf>
    <xf numFmtId="177" fontId="0" fillId="0" borderId="10" xfId="42" applyNumberFormat="1" applyFont="1" applyFill="1" applyBorder="1" applyAlignment="1" applyProtection="1">
      <alignment horizontal="center" vertical="center" wrapText="1"/>
      <protection hidden="1"/>
    </xf>
    <xf numFmtId="177" fontId="0" fillId="0" borderId="10" xfId="42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8.875" style="9" customWidth="1"/>
    <col min="2" max="2" width="28.625" style="9" customWidth="1"/>
    <col min="3" max="3" width="8.00390625" style="9" customWidth="1"/>
    <col min="4" max="4" width="9.125" style="9" customWidth="1"/>
    <col min="5" max="5" width="11.50390625" style="48" customWidth="1"/>
    <col min="6" max="6" width="12.375" style="9" customWidth="1"/>
    <col min="7" max="16384" width="9.00390625" style="9" customWidth="1"/>
  </cols>
  <sheetData>
    <row r="1" spans="1:6" ht="43.5" customHeight="1">
      <c r="A1" s="30" t="s">
        <v>0</v>
      </c>
      <c r="B1" s="30"/>
      <c r="C1" s="30"/>
      <c r="D1" s="30"/>
      <c r="E1" s="30"/>
      <c r="F1" s="30"/>
    </row>
    <row r="2" spans="1:6" ht="48.75" customHeight="1">
      <c r="A2" s="9" t="s">
        <v>17</v>
      </c>
      <c r="B2" s="31" t="s">
        <v>47</v>
      </c>
      <c r="C2" s="31"/>
      <c r="D2" s="31"/>
      <c r="E2" s="35" t="s">
        <v>5</v>
      </c>
      <c r="F2" s="35"/>
    </row>
    <row r="3" spans="1:6" ht="36" customHeight="1">
      <c r="A3" s="32" t="s">
        <v>40</v>
      </c>
      <c r="B3" s="32"/>
      <c r="C3" s="32"/>
      <c r="D3" s="32"/>
      <c r="E3" s="32"/>
      <c r="F3" s="32"/>
    </row>
    <row r="4" spans="1:6" ht="36" customHeight="1">
      <c r="A4" s="12" t="s">
        <v>19</v>
      </c>
      <c r="B4" s="12" t="s">
        <v>20</v>
      </c>
      <c r="C4" s="12" t="s">
        <v>1</v>
      </c>
      <c r="D4" s="12" t="s">
        <v>2</v>
      </c>
      <c r="E4" s="12" t="s">
        <v>3</v>
      </c>
      <c r="F4" s="12" t="s">
        <v>4</v>
      </c>
    </row>
    <row r="5" spans="1:6" ht="36" customHeight="1">
      <c r="A5" s="23" t="s">
        <v>21</v>
      </c>
      <c r="B5" s="24" t="s">
        <v>34</v>
      </c>
      <c r="C5" s="23" t="s">
        <v>22</v>
      </c>
      <c r="D5" s="23">
        <v>1</v>
      </c>
      <c r="E5" s="47"/>
      <c r="F5" s="26">
        <f aca="true" t="shared" si="0" ref="F5:F11">ROUND(D5*E5,0)</f>
        <v>0</v>
      </c>
    </row>
    <row r="6" spans="1:6" ht="36" customHeight="1">
      <c r="A6" s="23" t="s">
        <v>26</v>
      </c>
      <c r="B6" s="24" t="s">
        <v>27</v>
      </c>
      <c r="C6" s="23" t="s">
        <v>22</v>
      </c>
      <c r="D6" s="23">
        <v>1</v>
      </c>
      <c r="E6" s="47"/>
      <c r="F6" s="26">
        <f t="shared" si="0"/>
        <v>0</v>
      </c>
    </row>
    <row r="7" spans="1:6" ht="36" customHeight="1">
      <c r="A7" s="23" t="s">
        <v>28</v>
      </c>
      <c r="B7" s="24" t="s">
        <v>23</v>
      </c>
      <c r="C7" s="23" t="s">
        <v>22</v>
      </c>
      <c r="D7" s="23">
        <v>1</v>
      </c>
      <c r="E7" s="47"/>
      <c r="F7" s="26">
        <f>ROUND(D7*E7,0)</f>
        <v>0</v>
      </c>
    </row>
    <row r="8" spans="1:6" ht="54" customHeight="1">
      <c r="A8" s="23" t="s">
        <v>35</v>
      </c>
      <c r="B8" s="24" t="s">
        <v>42</v>
      </c>
      <c r="C8" s="23" t="s">
        <v>22</v>
      </c>
      <c r="D8" s="23">
        <v>1</v>
      </c>
      <c r="E8" s="47"/>
      <c r="F8" s="26">
        <f t="shared" si="0"/>
        <v>0</v>
      </c>
    </row>
    <row r="9" spans="1:6" ht="36" customHeight="1">
      <c r="A9" s="23" t="s">
        <v>24</v>
      </c>
      <c r="B9" s="24" t="s">
        <v>25</v>
      </c>
      <c r="C9" s="23" t="s">
        <v>22</v>
      </c>
      <c r="D9" s="23">
        <v>1</v>
      </c>
      <c r="E9" s="47"/>
      <c r="F9" s="26">
        <f t="shared" si="0"/>
        <v>0</v>
      </c>
    </row>
    <row r="10" spans="1:6" s="27" customFormat="1" ht="36" customHeight="1">
      <c r="A10" s="23" t="s">
        <v>48</v>
      </c>
      <c r="B10" s="24" t="s">
        <v>68</v>
      </c>
      <c r="C10" s="23" t="s">
        <v>22</v>
      </c>
      <c r="D10" s="23">
        <v>1</v>
      </c>
      <c r="E10" s="47"/>
      <c r="F10" s="26">
        <f t="shared" si="0"/>
        <v>0</v>
      </c>
    </row>
    <row r="11" spans="1:6" s="27" customFormat="1" ht="36" customHeight="1">
      <c r="A11" s="23" t="s">
        <v>71</v>
      </c>
      <c r="B11" s="24" t="s">
        <v>72</v>
      </c>
      <c r="C11" s="23" t="s">
        <v>22</v>
      </c>
      <c r="D11" s="23">
        <v>1</v>
      </c>
      <c r="E11" s="19">
        <v>214500</v>
      </c>
      <c r="F11" s="26">
        <f t="shared" si="0"/>
        <v>214500</v>
      </c>
    </row>
    <row r="12" spans="1:14" ht="36" customHeight="1">
      <c r="A12" s="33" t="s">
        <v>39</v>
      </c>
      <c r="B12" s="33"/>
      <c r="C12" s="33"/>
      <c r="D12" s="34">
        <f>ROUND(SUM(F5:F11),0)</f>
        <v>214500</v>
      </c>
      <c r="E12" s="34"/>
      <c r="F12" s="20" t="s">
        <v>18</v>
      </c>
      <c r="G12" s="21"/>
      <c r="H12" s="21"/>
      <c r="I12" s="21"/>
      <c r="J12" s="21"/>
      <c r="K12" s="21"/>
      <c r="L12" s="21"/>
      <c r="M12" s="21"/>
      <c r="N12" s="21"/>
    </row>
    <row r="13" ht="32.25" customHeight="1"/>
    <row r="14" ht="25.5" customHeight="1">
      <c r="A14" s="22"/>
    </row>
  </sheetData>
  <sheetProtection password="C6C4" sheet="1"/>
  <protectedRanges>
    <protectedRange sqref="E5:E10" name="区域1"/>
  </protectedRanges>
  <mergeCells count="6">
    <mergeCell ref="A1:F1"/>
    <mergeCell ref="B2:D2"/>
    <mergeCell ref="A3:F3"/>
    <mergeCell ref="A12:C12"/>
    <mergeCell ref="D12:E12"/>
    <mergeCell ref="E2:F2"/>
  </mergeCells>
  <printOptions horizontalCentered="1"/>
  <pageMargins left="0.7086614173228347" right="0.7086614173228347" top="0.7480314960629921" bottom="3.1496062992125986" header="0.31496062992125984" footer="2.7559055118110236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E11" sqref="E11:E15"/>
    </sheetView>
  </sheetViews>
  <sheetFormatPr defaultColWidth="9.00390625" defaultRowHeight="14.25"/>
  <cols>
    <col min="1" max="1" width="11.00390625" style="16" customWidth="1"/>
    <col min="2" max="2" width="24.00390625" style="9" customWidth="1"/>
    <col min="3" max="3" width="7.125" style="9" customWidth="1"/>
    <col min="4" max="4" width="11.625" style="17" customWidth="1"/>
    <col min="5" max="5" width="11.375" style="50" customWidth="1"/>
    <col min="6" max="6" width="14.125" style="18" customWidth="1"/>
    <col min="7" max="7" width="9.00390625" style="9" customWidth="1"/>
    <col min="8" max="8" width="45.00390625" style="9" bestFit="1" customWidth="1"/>
    <col min="9" max="9" width="13.875" style="9" bestFit="1" customWidth="1"/>
    <col min="10" max="16384" width="9.00390625" style="9" customWidth="1"/>
  </cols>
  <sheetData>
    <row r="1" spans="1:6" ht="43.5" customHeight="1">
      <c r="A1" s="30" t="s">
        <v>0</v>
      </c>
      <c r="B1" s="30"/>
      <c r="C1" s="30"/>
      <c r="D1" s="30"/>
      <c r="E1" s="30"/>
      <c r="F1" s="30"/>
    </row>
    <row r="2" spans="1:6" ht="48" customHeight="1">
      <c r="A2" s="10" t="s">
        <v>17</v>
      </c>
      <c r="B2" s="36" t="str">
        <f>'第100章'!B2:D2</f>
        <v>京平高速公路交通广播示范工程</v>
      </c>
      <c r="C2" s="36"/>
      <c r="D2" s="36"/>
      <c r="E2" s="37" t="s">
        <v>70</v>
      </c>
      <c r="F2" s="37"/>
    </row>
    <row r="3" spans="1:6" ht="28.5" customHeight="1">
      <c r="A3" s="32" t="s">
        <v>43</v>
      </c>
      <c r="B3" s="32"/>
      <c r="C3" s="32"/>
      <c r="D3" s="32"/>
      <c r="E3" s="32"/>
      <c r="F3" s="32"/>
    </row>
    <row r="4" spans="1:6" ht="28.5" customHeight="1">
      <c r="A4" s="11" t="s">
        <v>19</v>
      </c>
      <c r="B4" s="12" t="s">
        <v>20</v>
      </c>
      <c r="C4" s="12" t="s">
        <v>1</v>
      </c>
      <c r="D4" s="13" t="s">
        <v>2</v>
      </c>
      <c r="E4" s="14" t="s">
        <v>3</v>
      </c>
      <c r="F4" s="14" t="s">
        <v>4</v>
      </c>
    </row>
    <row r="5" spans="1:6" ht="28.5" customHeight="1">
      <c r="A5" s="8" t="s">
        <v>49</v>
      </c>
      <c r="B5" s="6" t="s">
        <v>50</v>
      </c>
      <c r="C5" s="7" t="s">
        <v>44</v>
      </c>
      <c r="D5" s="28">
        <v>1</v>
      </c>
      <c r="E5" s="49"/>
      <c r="F5" s="26">
        <f aca="true" t="shared" si="0" ref="F5:F15">ROUND(D5*E5,0)</f>
        <v>0</v>
      </c>
    </row>
    <row r="6" spans="1:6" s="27" customFormat="1" ht="28.5" customHeight="1">
      <c r="A6" s="8" t="s">
        <v>51</v>
      </c>
      <c r="B6" s="25" t="s">
        <v>52</v>
      </c>
      <c r="C6" s="7" t="s">
        <v>44</v>
      </c>
      <c r="D6" s="28">
        <v>1</v>
      </c>
      <c r="E6" s="49"/>
      <c r="F6" s="26">
        <f t="shared" si="0"/>
        <v>0</v>
      </c>
    </row>
    <row r="7" spans="1:6" s="27" customFormat="1" ht="28.5" customHeight="1">
      <c r="A7" s="8" t="s">
        <v>53</v>
      </c>
      <c r="B7" s="25" t="s">
        <v>54</v>
      </c>
      <c r="C7" s="7" t="s">
        <v>36</v>
      </c>
      <c r="D7" s="28"/>
      <c r="E7" s="49"/>
      <c r="F7" s="26"/>
    </row>
    <row r="8" spans="1:6" s="27" customFormat="1" ht="28.5" customHeight="1">
      <c r="A8" s="8" t="s">
        <v>37</v>
      </c>
      <c r="B8" s="25" t="s">
        <v>55</v>
      </c>
      <c r="C8" s="7" t="s">
        <v>56</v>
      </c>
      <c r="D8" s="28">
        <v>1</v>
      </c>
      <c r="E8" s="49"/>
      <c r="F8" s="26">
        <f t="shared" si="0"/>
        <v>0</v>
      </c>
    </row>
    <row r="9" spans="1:6" s="27" customFormat="1" ht="28.5" customHeight="1">
      <c r="A9" s="8" t="s">
        <v>38</v>
      </c>
      <c r="B9" s="25" t="s">
        <v>57</v>
      </c>
      <c r="C9" s="7" t="s">
        <v>56</v>
      </c>
      <c r="D9" s="28">
        <v>4</v>
      </c>
      <c r="E9" s="49"/>
      <c r="F9" s="26">
        <f t="shared" si="0"/>
        <v>0</v>
      </c>
    </row>
    <row r="10" spans="1:6" s="27" customFormat="1" ht="28.5" customHeight="1">
      <c r="A10" s="8" t="s">
        <v>58</v>
      </c>
      <c r="B10" s="25" t="s">
        <v>59</v>
      </c>
      <c r="C10" s="7" t="s">
        <v>36</v>
      </c>
      <c r="D10" s="28"/>
      <c r="E10" s="49"/>
      <c r="F10" s="26"/>
    </row>
    <row r="11" spans="1:6" s="27" customFormat="1" ht="28.5" customHeight="1">
      <c r="A11" s="8" t="s">
        <v>37</v>
      </c>
      <c r="B11" s="25" t="s">
        <v>60</v>
      </c>
      <c r="C11" s="7" t="s">
        <v>44</v>
      </c>
      <c r="D11" s="28">
        <v>1</v>
      </c>
      <c r="E11" s="49"/>
      <c r="F11" s="26">
        <f t="shared" si="0"/>
        <v>0</v>
      </c>
    </row>
    <row r="12" spans="1:6" s="27" customFormat="1" ht="28.5" customHeight="1">
      <c r="A12" s="8" t="s">
        <v>38</v>
      </c>
      <c r="B12" s="25" t="s">
        <v>61</v>
      </c>
      <c r="C12" s="7" t="s">
        <v>44</v>
      </c>
      <c r="D12" s="28">
        <v>1</v>
      </c>
      <c r="E12" s="49"/>
      <c r="F12" s="26">
        <f t="shared" si="0"/>
        <v>0</v>
      </c>
    </row>
    <row r="13" spans="1:6" s="27" customFormat="1" ht="28.5" customHeight="1">
      <c r="A13" s="8" t="s">
        <v>45</v>
      </c>
      <c r="B13" s="25" t="s">
        <v>62</v>
      </c>
      <c r="C13" s="7" t="s">
        <v>63</v>
      </c>
      <c r="D13" s="29">
        <v>5000</v>
      </c>
      <c r="E13" s="49"/>
      <c r="F13" s="26">
        <f t="shared" si="0"/>
        <v>0</v>
      </c>
    </row>
    <row r="14" spans="1:6" s="27" customFormat="1" ht="28.5" customHeight="1">
      <c r="A14" s="8" t="s">
        <v>64</v>
      </c>
      <c r="B14" s="25" t="s">
        <v>65</v>
      </c>
      <c r="C14" s="7" t="s">
        <v>44</v>
      </c>
      <c r="D14" s="28">
        <v>4</v>
      </c>
      <c r="E14" s="49"/>
      <c r="F14" s="26">
        <f t="shared" si="0"/>
        <v>0</v>
      </c>
    </row>
    <row r="15" spans="1:6" s="27" customFormat="1" ht="28.5" customHeight="1">
      <c r="A15" s="8" t="s">
        <v>66</v>
      </c>
      <c r="B15" s="25" t="s">
        <v>67</v>
      </c>
      <c r="C15" s="7" t="s">
        <v>44</v>
      </c>
      <c r="D15" s="28">
        <v>4</v>
      </c>
      <c r="E15" s="49"/>
      <c r="F15" s="26">
        <f t="shared" si="0"/>
        <v>0</v>
      </c>
    </row>
    <row r="16" spans="1:6" ht="28.5" customHeight="1">
      <c r="A16" s="33" t="s">
        <v>46</v>
      </c>
      <c r="B16" s="33"/>
      <c r="C16" s="33"/>
      <c r="D16" s="34">
        <f>ROUND(SUM(F5:F15),0)</f>
        <v>0</v>
      </c>
      <c r="E16" s="34"/>
      <c r="F16" s="15" t="s">
        <v>18</v>
      </c>
    </row>
  </sheetData>
  <sheetProtection password="C6C4" sheet="1"/>
  <protectedRanges>
    <protectedRange sqref="E5:E6 E8:E9 E11:E15" name="区域1"/>
  </protectedRanges>
  <mergeCells count="6">
    <mergeCell ref="A16:C16"/>
    <mergeCell ref="D16:E16"/>
    <mergeCell ref="A1:F1"/>
    <mergeCell ref="B2:D2"/>
    <mergeCell ref="E2:F2"/>
    <mergeCell ref="A3:F3"/>
  </mergeCells>
  <printOptions horizontalCentered="1"/>
  <pageMargins left="0.7086614173228347" right="0.7086614173228347" top="0.7874015748031497" bottom="3.1496062992125986" header="0.5118110236220472" footer="2.7559055118110236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7">
      <selection activeCell="H10" sqref="H10"/>
    </sheetView>
  </sheetViews>
  <sheetFormatPr defaultColWidth="9.00390625" defaultRowHeight="14.25"/>
  <cols>
    <col min="1" max="1" width="5.75390625" style="1" customWidth="1"/>
    <col min="2" max="2" width="10.125" style="1" customWidth="1"/>
    <col min="3" max="3" width="39.875" style="1" customWidth="1"/>
    <col min="4" max="4" width="19.125" style="1" customWidth="1"/>
    <col min="5" max="16384" width="9.00390625" style="1" customWidth="1"/>
  </cols>
  <sheetData>
    <row r="1" spans="1:4" ht="36" customHeight="1">
      <c r="A1" s="40" t="s">
        <v>6</v>
      </c>
      <c r="B1" s="40"/>
      <c r="C1" s="40"/>
      <c r="D1" s="40"/>
    </row>
    <row r="2" spans="1:4" s="27" customFormat="1" ht="36.75" customHeight="1">
      <c r="A2" s="41" t="str">
        <f>"工程名称："&amp;'第100章'!B2</f>
        <v>工程名称：京平高速公路交通广播示范工程</v>
      </c>
      <c r="B2" s="41"/>
      <c r="C2" s="41"/>
      <c r="D2" s="41"/>
    </row>
    <row r="3" spans="1:4" s="2" customFormat="1" ht="28.5" customHeight="1">
      <c r="A3" s="3" t="s">
        <v>7</v>
      </c>
      <c r="B3" s="3" t="s">
        <v>8</v>
      </c>
      <c r="C3" s="3" t="s">
        <v>9</v>
      </c>
      <c r="D3" s="4" t="s">
        <v>41</v>
      </c>
    </row>
    <row r="4" spans="1:4" s="2" customFormat="1" ht="25.5" customHeight="1">
      <c r="A4" s="5">
        <v>1</v>
      </c>
      <c r="B4" s="5">
        <v>100</v>
      </c>
      <c r="C4" s="5" t="s">
        <v>10</v>
      </c>
      <c r="D4" s="44">
        <f>'第100章'!D12:E12</f>
        <v>214500</v>
      </c>
    </row>
    <row r="5" spans="1:4" s="2" customFormat="1" ht="25.5" customHeight="1">
      <c r="A5" s="5">
        <v>2</v>
      </c>
      <c r="B5" s="5">
        <v>200</v>
      </c>
      <c r="C5" s="5" t="s">
        <v>11</v>
      </c>
      <c r="D5" s="44"/>
    </row>
    <row r="6" spans="1:4" s="2" customFormat="1" ht="25.5" customHeight="1">
      <c r="A6" s="5">
        <v>3</v>
      </c>
      <c r="B6" s="5">
        <v>300</v>
      </c>
      <c r="C6" s="5" t="s">
        <v>12</v>
      </c>
      <c r="D6" s="44"/>
    </row>
    <row r="7" spans="1:4" s="2" customFormat="1" ht="25.5" customHeight="1">
      <c r="A7" s="5">
        <v>4</v>
      </c>
      <c r="B7" s="5">
        <v>400</v>
      </c>
      <c r="C7" s="5" t="s">
        <v>13</v>
      </c>
      <c r="D7" s="44"/>
    </row>
    <row r="8" spans="1:4" s="2" customFormat="1" ht="25.5" customHeight="1">
      <c r="A8" s="5">
        <v>5</v>
      </c>
      <c r="B8" s="5">
        <v>500</v>
      </c>
      <c r="C8" s="5" t="s">
        <v>14</v>
      </c>
      <c r="D8" s="44"/>
    </row>
    <row r="9" spans="1:4" s="2" customFormat="1" ht="25.5" customHeight="1">
      <c r="A9" s="5">
        <v>6</v>
      </c>
      <c r="B9" s="5">
        <v>600</v>
      </c>
      <c r="C9" s="5" t="s">
        <v>15</v>
      </c>
      <c r="D9" s="44">
        <f>'第600章'!D16:E16</f>
        <v>0</v>
      </c>
    </row>
    <row r="10" spans="1:4" s="2" customFormat="1" ht="25.5" customHeight="1">
      <c r="A10" s="5">
        <v>7</v>
      </c>
      <c r="B10" s="5">
        <v>700</v>
      </c>
      <c r="C10" s="5" t="s">
        <v>16</v>
      </c>
      <c r="D10" s="44"/>
    </row>
    <row r="11" spans="1:4" s="2" customFormat="1" ht="25.5" customHeight="1">
      <c r="A11" s="5">
        <v>8</v>
      </c>
      <c r="B11" s="39" t="s">
        <v>29</v>
      </c>
      <c r="C11" s="39"/>
      <c r="D11" s="45">
        <f>SUM(D4:D10)</f>
        <v>214500</v>
      </c>
    </row>
    <row r="12" spans="1:4" s="2" customFormat="1" ht="32.25" customHeight="1">
      <c r="A12" s="5">
        <v>9</v>
      </c>
      <c r="B12" s="39" t="s">
        <v>30</v>
      </c>
      <c r="C12" s="39"/>
      <c r="D12" s="45">
        <v>214500</v>
      </c>
    </row>
    <row r="13" spans="1:4" s="2" customFormat="1" ht="27" customHeight="1">
      <c r="A13" s="5">
        <v>10</v>
      </c>
      <c r="B13" s="39" t="s">
        <v>31</v>
      </c>
      <c r="C13" s="39"/>
      <c r="D13" s="45">
        <v>12810</v>
      </c>
    </row>
    <row r="14" spans="1:4" s="2" customFormat="1" ht="47.25" customHeight="1">
      <c r="A14" s="5">
        <v>11</v>
      </c>
      <c r="B14" s="42" t="s">
        <v>32</v>
      </c>
      <c r="C14" s="43"/>
      <c r="D14" s="46">
        <f>D11-D12-D13</f>
        <v>-12810</v>
      </c>
    </row>
    <row r="15" spans="1:4" s="2" customFormat="1" ht="32.25" customHeight="1">
      <c r="A15" s="5">
        <v>12</v>
      </c>
      <c r="B15" s="38" t="s">
        <v>69</v>
      </c>
      <c r="C15" s="38"/>
      <c r="D15" s="51">
        <f>D14*0.03</f>
        <v>-384.3</v>
      </c>
    </row>
    <row r="16" spans="1:4" s="2" customFormat="1" ht="28.5" customHeight="1">
      <c r="A16" s="5">
        <v>13</v>
      </c>
      <c r="B16" s="39" t="s">
        <v>33</v>
      </c>
      <c r="C16" s="39"/>
      <c r="D16" s="52">
        <f>D11+D15</f>
        <v>214115.7</v>
      </c>
    </row>
  </sheetData>
  <sheetProtection password="C6C4" sheet="1"/>
  <mergeCells count="8">
    <mergeCell ref="B15:C15"/>
    <mergeCell ref="B16:C16"/>
    <mergeCell ref="A1:D1"/>
    <mergeCell ref="A2:D2"/>
    <mergeCell ref="B11:C11"/>
    <mergeCell ref="B12:C12"/>
    <mergeCell ref="B13:C13"/>
    <mergeCell ref="B14:C14"/>
  </mergeCells>
  <printOptions horizontalCentered="1"/>
  <pageMargins left="0.7086614173228347" right="0.7086614173228347" top="0.4724409448818898" bottom="3.5433070866141736" header="0.31496062992125984" footer="2.7559055118110236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</cp:lastModifiedBy>
  <cp:lastPrinted>2016-04-11T06:19:28Z</cp:lastPrinted>
  <dcterms:created xsi:type="dcterms:W3CDTF">2008-04-07T07:00:19Z</dcterms:created>
  <dcterms:modified xsi:type="dcterms:W3CDTF">2016-04-19T08:21:50Z</dcterms:modified>
  <cp:category/>
  <cp:version/>
  <cp:contentType/>
  <cp:contentStatus/>
</cp:coreProperties>
</file>